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CONG\2023\Tổng hợp các Văn bản 2023\Đất đai\z-Quy hoạch-kế hoạch SDĐ\z- lập điều chỉnh quy hoạch\z-văn bản soạn\2. Lấy ý kiến nhân dân\Tài liệu\"/>
    </mc:Choice>
  </mc:AlternateContent>
  <bookViews>
    <workbookView xWindow="-120" yWindow="-120" windowWidth="19440" windowHeight="11160" activeTab="2"/>
  </bookViews>
  <sheets>
    <sheet name="1,BIEU 01 (H)" sheetId="1" r:id="rId1"/>
    <sheet name="2,Bieu 02" sheetId="2" r:id="rId2"/>
    <sheet name="3,BIEU 03" sheetId="3" r:id="rId3"/>
    <sheet name="4,BIEU 04" sheetId="4" r:id="rId4"/>
    <sheet name="5,BIEU 05" sheetId="5" r:id="rId5"/>
    <sheet name="BIEU 11" sheetId="20" r:id="rId6"/>
    <sheet name="BIEU 12-CC huyen" sheetId="22" r:id="rId7"/>
    <sheet name="8,Danh muc cong trinh" sheetId="8" state="hidden" r:id="rId8"/>
    <sheet name="CT chuyen tiep" sheetId="9" state="hidden" r:id="rId9"/>
    <sheet name="CT moi" sheetId="10" state="hidden" r:id="rId10"/>
    <sheet name="Cong trinh BS sau tham dinh" sheetId="11" state="hidden" r:id="rId11"/>
  </sheets>
  <externalReferences>
    <externalReference r:id="rId12"/>
  </externalReferences>
  <definedNames>
    <definedName name="_xlnm._FilterDatabase" localSheetId="7" hidden="1">'8,Danh muc cong trinh'!$F$1:$F$218</definedName>
    <definedName name="_xlnm._FilterDatabase" localSheetId="8" hidden="1">'CT chuyen tiep'!$F$2:$F$82</definedName>
    <definedName name="_xlnm._FilterDatabase" localSheetId="9" hidden="1">'CT moi'!$F$1:$F$150</definedName>
    <definedName name="_xlnm.Print_Area" localSheetId="0">'1,BIEU 01 (H)'!$A$3:$AC$65</definedName>
    <definedName name="_xlnm.Print_Area" localSheetId="2">'3,BIEU 03'!$A$1:$AD$80</definedName>
    <definedName name="_xlnm.Print_Area" localSheetId="3">'4,BIEU 04'!$A$1:$AB$36</definedName>
    <definedName name="_xlnm.Print_Area" localSheetId="4">'5,BIEU 05'!$A$1:$AB$57</definedName>
    <definedName name="_xlnm.Print_Area" localSheetId="5">'BIEU 11'!$A$2:$AC$61</definedName>
    <definedName name="_xlnm.Print_Area" localSheetId="6">'BIEU 12-CC huyen'!$A$2:$BG$62</definedName>
    <definedName name="_xlnm.Print_Titles" localSheetId="0">'1,BIEU 01 (H)'!$6:$8</definedName>
    <definedName name="_xlnm.Print_Titles" localSheetId="1">'2,Bieu 02'!$5:$7</definedName>
    <definedName name="_xlnm.Print_Titles" localSheetId="2">'3,BIEU 03'!$5:$7</definedName>
    <definedName name="_xlnm.Print_Titles" localSheetId="3">'4,BIEU 04'!$5:$7</definedName>
    <definedName name="_xlnm.Print_Titles" localSheetId="4">'5,BIEU 05'!$5:$7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8" i="5" l="1"/>
  <c r="E8" i="5"/>
  <c r="F8" i="5"/>
  <c r="G8" i="5"/>
  <c r="H8" i="5"/>
  <c r="I8" i="5"/>
  <c r="J8" i="5"/>
  <c r="K8" i="5"/>
  <c r="L8" i="5"/>
  <c r="D9" i="5"/>
  <c r="E9" i="5"/>
  <c r="F9" i="5"/>
  <c r="G9" i="5"/>
  <c r="H9" i="5"/>
  <c r="I9" i="5"/>
  <c r="J9" i="5"/>
  <c r="K9" i="5"/>
  <c r="L9" i="5"/>
  <c r="D10" i="5"/>
  <c r="E10" i="5"/>
  <c r="F10" i="5"/>
  <c r="G10" i="5"/>
  <c r="H10" i="5"/>
  <c r="I10" i="5"/>
  <c r="J10" i="5"/>
  <c r="K10" i="5"/>
  <c r="L10" i="5"/>
  <c r="D11" i="5"/>
  <c r="E11" i="5"/>
  <c r="F11" i="5"/>
  <c r="G11" i="5"/>
  <c r="H11" i="5"/>
  <c r="I11" i="5"/>
  <c r="J11" i="5"/>
  <c r="K11" i="5"/>
  <c r="L11" i="5"/>
  <c r="D12" i="5"/>
  <c r="E12" i="5"/>
  <c r="F12" i="5"/>
  <c r="G12" i="5"/>
  <c r="H12" i="5"/>
  <c r="I12" i="5"/>
  <c r="J12" i="5"/>
  <c r="K12" i="5"/>
  <c r="L12" i="5"/>
  <c r="D13" i="5"/>
  <c r="E13" i="5"/>
  <c r="F13" i="5"/>
  <c r="G13" i="5"/>
  <c r="H13" i="5"/>
  <c r="I13" i="5"/>
  <c r="J13" i="5"/>
  <c r="K13" i="5"/>
  <c r="L13" i="5"/>
  <c r="D14" i="5"/>
  <c r="E14" i="5"/>
  <c r="F14" i="5"/>
  <c r="G14" i="5"/>
  <c r="H14" i="5"/>
  <c r="I14" i="5"/>
  <c r="J14" i="5"/>
  <c r="K14" i="5"/>
  <c r="L14" i="5"/>
  <c r="D15" i="5"/>
  <c r="E15" i="5"/>
  <c r="F15" i="5"/>
  <c r="G15" i="5"/>
  <c r="H15" i="5"/>
  <c r="I15" i="5"/>
  <c r="J15" i="5"/>
  <c r="K15" i="5"/>
  <c r="L15" i="5"/>
  <c r="D16" i="5"/>
  <c r="E16" i="5"/>
  <c r="F16" i="5"/>
  <c r="G16" i="5"/>
  <c r="H16" i="5"/>
  <c r="I16" i="5"/>
  <c r="J16" i="5"/>
  <c r="K16" i="5"/>
  <c r="L16" i="5"/>
  <c r="D17" i="5"/>
  <c r="E17" i="5"/>
  <c r="F17" i="5"/>
  <c r="G17" i="5"/>
  <c r="H17" i="5"/>
  <c r="I17" i="5"/>
  <c r="J17" i="5"/>
  <c r="K17" i="5"/>
  <c r="L17" i="5"/>
  <c r="D18" i="5"/>
  <c r="E18" i="5"/>
  <c r="F18" i="5"/>
  <c r="G18" i="5"/>
  <c r="H18" i="5"/>
  <c r="I18" i="5"/>
  <c r="J18" i="5"/>
  <c r="K18" i="5"/>
  <c r="L18" i="5"/>
  <c r="D19" i="5"/>
  <c r="E19" i="5"/>
  <c r="F19" i="5"/>
  <c r="G19" i="5"/>
  <c r="H19" i="5"/>
  <c r="I19" i="5"/>
  <c r="J19" i="5"/>
  <c r="K19" i="5"/>
  <c r="L19" i="5"/>
  <c r="H21" i="3"/>
  <c r="H66" i="3"/>
  <c r="H69" i="3"/>
  <c r="H70" i="3"/>
  <c r="H71" i="3"/>
  <c r="H72" i="3"/>
  <c r="H73" i="3"/>
  <c r="H74" i="3"/>
  <c r="H75" i="3"/>
  <c r="H76" i="3"/>
  <c r="H77" i="3"/>
  <c r="H78" i="3"/>
  <c r="H79" i="3"/>
  <c r="C10" i="11"/>
  <c r="C143" i="10"/>
  <c r="C15" i="11"/>
  <c r="C14" i="11"/>
  <c r="C13" i="11"/>
  <c r="C8" i="11"/>
  <c r="C5" i="11"/>
  <c r="C4" i="11"/>
  <c r="C3" i="11"/>
  <c r="A4" i="10" l="1"/>
  <c r="A5" i="10" s="1"/>
  <c r="A6" i="10" s="1"/>
  <c r="A7" i="10" s="1"/>
  <c r="A8" i="10" s="1"/>
  <c r="A9" i="10" s="1"/>
  <c r="A11" i="10" s="1"/>
  <c r="A12" i="10" s="1"/>
  <c r="A13" i="10" s="1"/>
  <c r="A14" i="10" s="1"/>
  <c r="A16" i="10" s="1"/>
  <c r="A17" i="10" s="1"/>
  <c r="A18" i="10" s="1"/>
  <c r="A19" i="10" s="1"/>
  <c r="A20" i="10" s="1"/>
  <c r="A21" i="10" s="1"/>
  <c r="A22" i="10" s="1"/>
  <c r="A23" i="10" s="1"/>
  <c r="A24" i="10" s="1"/>
  <c r="A25" i="10" s="1"/>
  <c r="A26" i="10" s="1"/>
  <c r="A28" i="10" s="1"/>
  <c r="A29" i="10" s="1"/>
  <c r="A31" i="10" s="1"/>
  <c r="A32" i="10" s="1"/>
  <c r="A33" i="10" s="1"/>
  <c r="A34" i="10" s="1"/>
  <c r="A35" i="10" s="1"/>
  <c r="A36" i="10" s="1"/>
  <c r="A37" i="10" s="1"/>
  <c r="A38" i="10" s="1"/>
  <c r="A39" i="10" s="1"/>
  <c r="A40" i="10" s="1"/>
  <c r="A41" i="10" s="1"/>
  <c r="A42" i="10" s="1"/>
  <c r="A43" i="10" s="1"/>
  <c r="A45" i="10" s="1"/>
  <c r="A46" i="10" s="1"/>
  <c r="A47" i="10" s="1"/>
  <c r="A48" i="10" s="1"/>
  <c r="A49" i="10" s="1"/>
  <c r="A50" i="10" s="1"/>
  <c r="A51" i="10" s="1"/>
  <c r="A52" i="10" s="1"/>
  <c r="A53" i="10" s="1"/>
  <c r="A54" i="10" s="1"/>
  <c r="A55" i="10" s="1"/>
  <c r="A56" i="10" s="1"/>
  <c r="A57" i="10" s="1"/>
  <c r="A58" i="10" s="1"/>
  <c r="A59" i="10" s="1"/>
  <c r="A60" i="10" s="1"/>
  <c r="A61" i="10" s="1"/>
  <c r="A62" i="10" s="1"/>
  <c r="A63" i="10" s="1"/>
  <c r="A64" i="10" s="1"/>
  <c r="A65" i="10" s="1"/>
  <c r="A66" i="10" s="1"/>
  <c r="A67" i="10" s="1"/>
  <c r="A68" i="10" s="1"/>
  <c r="A69" i="10" s="1"/>
  <c r="A70" i="10" s="1"/>
  <c r="A71" i="10" s="1"/>
  <c r="A72" i="10" s="1"/>
  <c r="A73" i="10" s="1"/>
  <c r="A74" i="10" s="1"/>
  <c r="A75" i="10" s="1"/>
  <c r="A76" i="10" s="1"/>
  <c r="A77" i="10" s="1"/>
  <c r="A78" i="10" s="1"/>
  <c r="A79" i="10" s="1"/>
  <c r="A80" i="10" s="1"/>
  <c r="A81" i="10" s="1"/>
  <c r="A82" i="10" s="1"/>
  <c r="A83" i="10" s="1"/>
  <c r="A84" i="10" s="1"/>
  <c r="A85" i="10" s="1"/>
  <c r="A87" i="10" s="1"/>
  <c r="A89" i="10" s="1"/>
  <c r="A5" i="9"/>
  <c r="A6" i="9" s="1"/>
  <c r="A7" i="9" s="1"/>
  <c r="A9" i="9" s="1"/>
  <c r="A10" i="9" s="1"/>
  <c r="A11" i="9" s="1"/>
  <c r="A12" i="9" s="1"/>
  <c r="A13" i="9" s="1"/>
  <c r="A14" i="9" s="1"/>
  <c r="A15" i="9" s="1"/>
  <c r="A16" i="9" s="1"/>
  <c r="A18" i="9" s="1"/>
  <c r="A19" i="9" s="1"/>
  <c r="A20" i="9" s="1"/>
  <c r="A21" i="9" s="1"/>
  <c r="A22" i="9" s="1"/>
  <c r="A23" i="9" s="1"/>
  <c r="A24" i="9" s="1"/>
  <c r="A25" i="9" s="1"/>
  <c r="A27" i="9" s="1"/>
  <c r="A29" i="9" s="1"/>
  <c r="A31" i="9" s="1"/>
  <c r="A32" i="9" s="1"/>
  <c r="A34" i="9" s="1"/>
  <c r="A35" i="9" s="1"/>
  <c r="A36" i="9" s="1"/>
  <c r="A37" i="9" s="1"/>
  <c r="A39" i="9" s="1"/>
  <c r="A40" i="9" s="1"/>
  <c r="A41" i="9" s="1"/>
  <c r="A42" i="9" s="1"/>
  <c r="A43" i="9" s="1"/>
  <c r="A44" i="9" s="1"/>
  <c r="A45" i="9" s="1"/>
  <c r="A46" i="9" s="1"/>
  <c r="A47" i="9" s="1"/>
  <c r="A48" i="9" s="1"/>
  <c r="A49" i="9" s="1"/>
  <c r="A50" i="9" s="1"/>
  <c r="A51" i="9" s="1"/>
  <c r="A52" i="9" s="1"/>
  <c r="A53" i="9" s="1"/>
  <c r="A54" i="9" s="1"/>
  <c r="A56" i="9" s="1"/>
  <c r="A58" i="9" s="1"/>
  <c r="A59" i="9" s="1"/>
  <c r="A60" i="9" s="1"/>
  <c r="A61" i="9" s="1"/>
  <c r="A62" i="9" s="1"/>
  <c r="A63" i="9" s="1"/>
  <c r="A65" i="9" s="1"/>
  <c r="A66" i="9" s="1"/>
  <c r="A67" i="9" s="1"/>
  <c r="A69" i="9" s="1"/>
  <c r="A70" i="9" s="1"/>
  <c r="A71" i="9" s="1"/>
  <c r="A72" i="9" s="1"/>
  <c r="A73" i="9" s="1"/>
  <c r="A74" i="9" s="1"/>
  <c r="A75" i="9" s="1"/>
  <c r="A76" i="9" s="1"/>
  <c r="A77" i="9" s="1"/>
  <c r="A78" i="9" s="1"/>
  <c r="A79" i="9" s="1"/>
  <c r="A80" i="9" s="1"/>
  <c r="A81" i="9" s="1"/>
  <c r="J215" i="8"/>
  <c r="C208" i="8"/>
  <c r="A5" i="8"/>
  <c r="A6" i="8" s="1"/>
  <c r="A7" i="8" s="1"/>
  <c r="A8" i="8" s="1"/>
  <c r="A9" i="8" s="1"/>
  <c r="A10" i="8" s="1"/>
  <c r="A11" i="8" s="1"/>
  <c r="A13" i="8" s="1"/>
  <c r="A14" i="8" s="1"/>
  <c r="A15" i="8" s="1"/>
  <c r="A16" i="8" s="1"/>
  <c r="A17" i="8" s="1"/>
  <c r="A18" i="8" s="1"/>
  <c r="A19" i="8" s="1"/>
  <c r="A21" i="8" s="1"/>
  <c r="A22" i="8" s="1"/>
  <c r="A23" i="8" s="1"/>
  <c r="A24" i="8" s="1"/>
  <c r="A25" i="8" s="1"/>
  <c r="A26" i="8" s="1"/>
  <c r="A27" i="8" s="1"/>
  <c r="A28" i="8" s="1"/>
  <c r="A29" i="8" s="1"/>
  <c r="A30" i="8" s="1"/>
  <c r="A31" i="8" s="1"/>
  <c r="A32" i="8" s="1"/>
  <c r="A33" i="8" s="1"/>
  <c r="A34" i="8" s="1"/>
  <c r="A35" i="8" s="1"/>
  <c r="A36" i="8" s="1"/>
  <c r="A37" i="8" s="1"/>
  <c r="A38" i="8" s="1"/>
  <c r="A39" i="8" s="1"/>
  <c r="A41" i="8" s="1"/>
  <c r="A42" i="8" s="1"/>
  <c r="A43" i="8" s="1"/>
  <c r="A44" i="8" s="1"/>
  <c r="A45" i="8" s="1"/>
  <c r="A46" i="8" s="1"/>
  <c r="A47" i="8" s="1"/>
  <c r="A48" i="8" s="1"/>
  <c r="A49" i="8" s="1"/>
  <c r="A50" i="8" s="1"/>
  <c r="A52" i="8" s="1"/>
  <c r="A53" i="8" s="1"/>
  <c r="A54" i="8" s="1"/>
  <c r="A55" i="8" s="1"/>
  <c r="A56" i="8" s="1"/>
  <c r="A57" i="8" s="1"/>
  <c r="A58" i="8" s="1"/>
  <c r="A59" i="8" s="1"/>
  <c r="A60" i="8" s="1"/>
  <c r="A61" i="8" s="1"/>
  <c r="A62" i="8" s="1"/>
  <c r="A63" i="8" s="1"/>
  <c r="A64" i="8" s="1"/>
  <c r="A66" i="8" s="1"/>
  <c r="A67" i="8" s="1"/>
  <c r="A68" i="8" s="1"/>
  <c r="A69" i="8" s="1"/>
  <c r="A70" i="8" s="1"/>
  <c r="A71" i="8" s="1"/>
  <c r="A72" i="8" s="1"/>
  <c r="A73" i="8" s="1"/>
  <c r="A74" i="8" s="1"/>
  <c r="A75" i="8" s="1"/>
  <c r="A76" i="8" s="1"/>
  <c r="A77" i="8" s="1"/>
  <c r="A78" i="8" s="1"/>
  <c r="A79" i="8" s="1"/>
  <c r="A80" i="8" s="1"/>
  <c r="A81" i="8" s="1"/>
  <c r="A82" i="8" s="1"/>
  <c r="A83" i="8" s="1"/>
  <c r="A84" i="8" s="1"/>
  <c r="A85" i="8" s="1"/>
  <c r="A86" i="8" s="1"/>
  <c r="A87" i="8" s="1"/>
  <c r="A88" i="8" s="1"/>
  <c r="A89" i="8" s="1"/>
  <c r="A90" i="8" s="1"/>
  <c r="A91" i="8" s="1"/>
  <c r="A92" i="8" s="1"/>
  <c r="A93" i="8" s="1"/>
  <c r="A94" i="8" s="1"/>
  <c r="A95" i="8" s="1"/>
  <c r="A96" i="8" s="1"/>
  <c r="A97" i="8" s="1"/>
  <c r="A98" i="8" s="1"/>
  <c r="A99" i="8" s="1"/>
  <c r="A100" i="8" s="1"/>
  <c r="A101" i="8" s="1"/>
  <c r="A102" i="8" s="1"/>
  <c r="A103" i="8" s="1"/>
  <c r="A104" i="8" s="1"/>
  <c r="A105" i="8" s="1"/>
  <c r="A106" i="8" s="1"/>
  <c r="A107" i="8" s="1"/>
  <c r="A109" i="8" s="1"/>
  <c r="A110" i="8" s="1"/>
  <c r="A112" i="8" s="1"/>
  <c r="A113" i="8" s="1"/>
  <c r="A114" i="8" s="1"/>
  <c r="A115" i="8" s="1"/>
  <c r="A117" i="8" s="1"/>
  <c r="A118" i="8" s="1"/>
  <c r="A120" i="8" s="1"/>
  <c r="A122" i="8" s="1"/>
  <c r="A123" i="8" s="1"/>
  <c r="A124" i="8" s="1"/>
  <c r="A125" i="8" s="1"/>
  <c r="A126" i="8" s="1"/>
  <c r="A127" i="8" s="1"/>
  <c r="A128" i="8" s="1"/>
  <c r="A129" i="8" s="1"/>
  <c r="A130" i="8" s="1"/>
  <c r="A132" i="8" s="1"/>
  <c r="A133" i="8" s="1"/>
  <c r="A134" i="8" s="1"/>
  <c r="A135" i="8" s="1"/>
  <c r="A137" i="8" s="1"/>
  <c r="A138" i="8" s="1"/>
  <c r="A139" i="8" s="1"/>
  <c r="A140" i="8" s="1"/>
  <c r="A141" i="8" s="1"/>
  <c r="A142" i="8" s="1"/>
  <c r="A143" i="8" s="1"/>
  <c r="A144" i="8" s="1"/>
  <c r="A145" i="8" s="1"/>
  <c r="A146" i="8" s="1"/>
  <c r="A147" i="8" s="1"/>
  <c r="A148" i="8" s="1"/>
  <c r="A149" i="8" s="1"/>
  <c r="A150" i="8" s="1"/>
  <c r="A151" i="8" s="1"/>
  <c r="A153" i="8" s="1"/>
  <c r="A155" i="8" s="1"/>
  <c r="A156" i="8" s="1"/>
  <c r="A157" i="8" s="1"/>
  <c r="A158" i="8" s="1"/>
  <c r="A159" i="8" s="1"/>
  <c r="A161" i="8" s="1"/>
  <c r="A162" i="8" s="1"/>
  <c r="A163" i="8" s="1"/>
  <c r="A164" i="8" s="1"/>
  <c r="A165" i="8" s="1"/>
  <c r="A166" i="8" s="1"/>
  <c r="A167" i="8" s="1"/>
  <c r="A168" i="8" s="1"/>
  <c r="A169" i="8" s="1"/>
  <c r="A170" i="8" s="1"/>
  <c r="A171" i="8" s="1"/>
  <c r="A172" i="8" s="1"/>
  <c r="A173" i="8" s="1"/>
  <c r="A174" i="8" s="1"/>
  <c r="A175" i="8" s="1"/>
  <c r="A176" i="8" s="1"/>
  <c r="A177" i="8" s="1"/>
  <c r="A178" i="8" s="1"/>
  <c r="A179" i="8" s="1"/>
  <c r="A180" i="8" s="1"/>
  <c r="A181" i="8" s="1"/>
  <c r="A183" i="8" s="1"/>
  <c r="A185" i="8" s="1"/>
  <c r="A186" i="8" s="1"/>
  <c r="A187" i="8" s="1"/>
  <c r="A189" i="8" s="1"/>
  <c r="A190" i="8" s="1"/>
  <c r="A191" i="8" s="1"/>
  <c r="A192" i="8" s="1"/>
  <c r="A193" i="8" s="1"/>
  <c r="A194" i="8" s="1"/>
  <c r="A195" i="8" s="1"/>
  <c r="A196" i="8" s="1"/>
  <c r="A197" i="8" s="1"/>
  <c r="A198" i="8" s="1"/>
  <c r="A199" i="8" s="1"/>
  <c r="A200" i="8" s="1"/>
  <c r="A201" i="8" s="1"/>
  <c r="A202" i="8" s="1"/>
  <c r="A203" i="8" s="1"/>
  <c r="A204" i="8" s="1"/>
  <c r="A205" i="8" s="1"/>
  <c r="A206" i="8" s="1"/>
  <c r="A207" i="8" s="1"/>
  <c r="A208" i="8" s="1"/>
  <c r="A209" i="8" s="1"/>
  <c r="A210" i="8" s="1"/>
  <c r="A211" i="8" s="1"/>
  <c r="A212" i="8" s="1"/>
  <c r="A213" i="8" s="1"/>
  <c r="A214" i="8" s="1"/>
  <c r="A215" i="8" s="1"/>
  <c r="A216" i="8" s="1"/>
  <c r="A218" i="8" s="1"/>
  <c r="A90" i="10" l="1"/>
  <c r="A91" i="10" s="1"/>
  <c r="A93" i="10" s="1"/>
  <c r="A95" i="10" s="1"/>
  <c r="A96" i="10" s="1"/>
  <c r="A97" i="10" s="1"/>
  <c r="A98" i="10" s="1"/>
  <c r="A99" i="10" s="1"/>
  <c r="A101" i="10" s="1"/>
  <c r="A102" i="10" s="1"/>
  <c r="A103" i="10" s="1"/>
  <c r="A105" i="10" s="1"/>
  <c r="A107" i="10" s="1"/>
  <c r="A108" i="10" s="1"/>
  <c r="A109" i="10" s="1"/>
  <c r="A110" i="10" s="1"/>
  <c r="A112" i="10" s="1"/>
  <c r="A113" i="10" s="1"/>
  <c r="A114" i="10" s="1"/>
  <c r="A115" i="10" s="1"/>
  <c r="A116" i="10" s="1"/>
  <c r="A117" i="10" s="1"/>
  <c r="A118" i="10" s="1"/>
  <c r="A119" i="10" s="1"/>
  <c r="A120" i="10" s="1"/>
  <c r="A121" i="10" s="1"/>
  <c r="A122" i="10" s="1"/>
  <c r="A123" i="10" s="1"/>
  <c r="A124" i="10" s="1"/>
  <c r="A125" i="10" s="1"/>
  <c r="A126" i="10" s="1"/>
  <c r="A128" i="10" s="1"/>
  <c r="A130" i="10" s="1"/>
  <c r="A131" i="10" s="1"/>
  <c r="A132" i="10" s="1"/>
  <c r="A133" i="10" s="1"/>
  <c r="A134" i="10" s="1"/>
  <c r="A135" i="10" s="1"/>
  <c r="A136" i="10" s="1"/>
  <c r="A137" i="10" s="1"/>
  <c r="A138" i="10" s="1"/>
  <c r="A139" i="10" s="1"/>
  <c r="A140" i="10" s="1"/>
  <c r="A141" i="10" s="1"/>
  <c r="A142" i="10" s="1"/>
  <c r="A143" i="10" s="1"/>
  <c r="A144" i="10" s="1"/>
  <c r="A145" i="10" s="1"/>
  <c r="A147" i="10" s="1"/>
  <c r="H10" i="3" l="1"/>
  <c r="H68" i="3" l="1"/>
  <c r="H61" i="3"/>
  <c r="H65" i="3"/>
  <c r="H25" i="3"/>
  <c r="H56" i="3"/>
  <c r="H16" i="3"/>
  <c r="H40" i="3"/>
  <c r="H42" i="3"/>
  <c r="H20" i="3"/>
  <c r="H12" i="3"/>
  <c r="H44" i="3"/>
  <c r="H47" i="3"/>
  <c r="H18" i="3"/>
  <c r="H32" i="3"/>
  <c r="H64" i="3"/>
  <c r="H38" i="3"/>
  <c r="H45" i="3"/>
  <c r="H17" i="3"/>
  <c r="H22" i="3"/>
  <c r="H24" i="3"/>
  <c r="H67" i="3"/>
  <c r="H62" i="3"/>
  <c r="H43" i="3"/>
  <c r="H34" i="3"/>
  <c r="H57" i="3"/>
  <c r="H19" i="3"/>
  <c r="H50" i="3"/>
  <c r="H51" i="3"/>
  <c r="H23" i="3"/>
  <c r="H30" i="3"/>
  <c r="H55" i="3"/>
  <c r="H54" i="3"/>
  <c r="H63" i="3"/>
  <c r="H60" i="3"/>
  <c r="H37" i="3"/>
  <c r="H33" i="3"/>
  <c r="H13" i="3"/>
  <c r="H14" i="3"/>
  <c r="H29" i="3"/>
  <c r="H31" i="3"/>
  <c r="H48" i="3"/>
  <c r="H49" i="3"/>
  <c r="H41" i="3"/>
  <c r="H35" i="3"/>
  <c r="H39" i="3"/>
  <c r="H27" i="3"/>
  <c r="H46" i="3"/>
  <c r="H53" i="3"/>
  <c r="H52" i="3"/>
  <c r="H58" i="3"/>
  <c r="H28" i="3"/>
  <c r="H15" i="3"/>
  <c r="H59" i="3"/>
</calcChain>
</file>

<file path=xl/sharedStrings.xml><?xml version="1.0" encoding="utf-8"?>
<sst xmlns="http://schemas.openxmlformats.org/spreadsheetml/2006/main" count="2983" uniqueCount="793">
  <si>
    <t xml:space="preserve">Biểu 01/CH </t>
  </si>
  <si>
    <t>Đơn vị tính: ha</t>
  </si>
  <si>
    <t>STT</t>
  </si>
  <si>
    <t>Chỉ tiêu sử dụng đất</t>
  </si>
  <si>
    <t>Mã</t>
  </si>
  <si>
    <t>Hiện trạng 2010</t>
  </si>
  <si>
    <t>Quy hoạch được duyệt</t>
  </si>
  <si>
    <t>Hiện trạng 2020</t>
  </si>
  <si>
    <t>Tỷ lệ (%)</t>
  </si>
  <si>
    <t>So sánh tăng giảm</t>
  </si>
  <si>
    <t>Tỷ lệ thực hiện</t>
  </si>
  <si>
    <t xml:space="preserve">Tổng diện tích </t>
  </si>
  <si>
    <t xml:space="preserve">Diện tích phân theo đơn vị hành chính </t>
  </si>
  <si>
    <t>Diện tích 
quy hoạch
 được duyệt đến 2015
(ha)</t>
  </si>
  <si>
    <t>Kết quả thực hiện năm 2015</t>
  </si>
  <si>
    <t>Diện tích 31/12/2010  (ha)</t>
  </si>
  <si>
    <t>So sánh biến động</t>
  </si>
  <si>
    <t>Xã Sủng Là</t>
  </si>
  <si>
    <t>Xã Sảng Tủng</t>
  </si>
  <si>
    <t>Xã Tả Phìn</t>
  </si>
  <si>
    <t>Xã Tả Lủng</t>
  </si>
  <si>
    <t>Xã Lũng Phìn</t>
  </si>
  <si>
    <t>Xã Phố Cáo</t>
  </si>
  <si>
    <t>Xã Sà Phìn</t>
  </si>
  <si>
    <t>Xã Sính Lủng</t>
  </si>
  <si>
    <t>Xã Lũng Táo</t>
  </si>
  <si>
    <t>Xã Thài Phìn Tủng</t>
  </si>
  <si>
    <t>Xã Hố Quáng Phìn</t>
  </si>
  <si>
    <t>Xã Do Nhân</t>
  </si>
  <si>
    <t>Xã Nam Sơn</t>
  </si>
  <si>
    <t>Xã Lỗ Sơn</t>
  </si>
  <si>
    <t>Xã Ngổ Luông</t>
  </si>
  <si>
    <t>Xã Gia Mô</t>
  </si>
  <si>
    <t>Diện tích 
(ha)</t>
  </si>
  <si>
    <t>tăng (+), giảm (-)  
ha</t>
  </si>
  <si>
    <t>Tỷ lệ %</t>
  </si>
  <si>
    <t>Diện tích đến 31/12/2015 (ha)</t>
  </si>
  <si>
    <t>Tăng (+) 
giảm (-)
(ha)</t>
  </si>
  <si>
    <t>(1)</t>
  </si>
  <si>
    <t>(2)</t>
  </si>
  <si>
    <t>(3)</t>
  </si>
  <si>
    <t>(4)</t>
  </si>
  <si>
    <t>(5)</t>
  </si>
  <si>
    <t>(4) = (5) + (6) +…</t>
  </si>
  <si>
    <t>(6)</t>
  </si>
  <si>
    <t>(7)</t>
  </si>
  <si>
    <t>(8)</t>
  </si>
  <si>
    <t>(9)</t>
  </si>
  <si>
    <t>(10)</t>
  </si>
  <si>
    <t>(11)</t>
  </si>
  <si>
    <t>(12)</t>
  </si>
  <si>
    <t>(13)</t>
  </si>
  <si>
    <t>(14)</t>
  </si>
  <si>
    <t>(15)</t>
  </si>
  <si>
    <t>(16)</t>
  </si>
  <si>
    <t>(17)</t>
  </si>
  <si>
    <t>(18)</t>
  </si>
  <si>
    <t>(19)</t>
  </si>
  <si>
    <t>(20)</t>
  </si>
  <si>
    <t>(21)</t>
  </si>
  <si>
    <t>(22)</t>
  </si>
  <si>
    <t>(23)</t>
  </si>
  <si>
    <t>(24)</t>
  </si>
  <si>
    <t>(25)</t>
  </si>
  <si>
    <t>(26)</t>
  </si>
  <si>
    <t>(27)</t>
  </si>
  <si>
    <t>(28)</t>
  </si>
  <si>
    <t>(6)=(5)-(4)</t>
  </si>
  <si>
    <t>(7)=(5)/(4)*100</t>
  </si>
  <si>
    <t>TỔNG DIỆN TÍCH TỰ NHIÊN</t>
  </si>
  <si>
    <t>Đất nông nghiệp</t>
  </si>
  <si>
    <t>NNP</t>
  </si>
  <si>
    <t xml:space="preserve"> 1.1</t>
  </si>
  <si>
    <t>Đất trồng lúa</t>
  </si>
  <si>
    <t>LUA</t>
  </si>
  <si>
    <t>-</t>
  </si>
  <si>
    <t xml:space="preserve"> Trong đó: Đất chuyên trồng lúa nước</t>
  </si>
  <si>
    <t>LUC</t>
  </si>
  <si>
    <t xml:space="preserve"> Trong đó: Đất trồng lúa nước còn lại</t>
  </si>
  <si>
    <t>LUK</t>
  </si>
  <si>
    <t>Đất trồng lúa nương</t>
  </si>
  <si>
    <t>LUN</t>
  </si>
  <si>
    <t xml:space="preserve"> 1.2</t>
  </si>
  <si>
    <t>Đất trồng cây hàng năm khác</t>
  </si>
  <si>
    <t>HNK</t>
  </si>
  <si>
    <t xml:space="preserve"> 1.3</t>
  </si>
  <si>
    <t>Đất trồng cây lâu năm</t>
  </si>
  <si>
    <t>CLN</t>
  </si>
  <si>
    <t xml:space="preserve"> 1.4</t>
  </si>
  <si>
    <t>Đất rừng phòng hộ</t>
  </si>
  <si>
    <t>RPH</t>
  </si>
  <si>
    <t xml:space="preserve"> 1.5</t>
  </si>
  <si>
    <t>Đất rừng đặc dụng</t>
  </si>
  <si>
    <t>RDD</t>
  </si>
  <si>
    <t xml:space="preserve"> 1.6</t>
  </si>
  <si>
    <t>Đất rừng sản xuất</t>
  </si>
  <si>
    <t>RSX</t>
  </si>
  <si>
    <t>Trong đó: đất có rừng sản xuất là rừng tự nhiên</t>
  </si>
  <si>
    <t>RSN</t>
  </si>
  <si>
    <t>1.7</t>
  </si>
  <si>
    <t>Đất nuôi trồng thủy sản</t>
  </si>
  <si>
    <t>NTS</t>
  </si>
  <si>
    <t xml:space="preserve"> 1.8</t>
  </si>
  <si>
    <t>Đất làm muối</t>
  </si>
  <si>
    <t>LMU</t>
  </si>
  <si>
    <t xml:space="preserve"> 1.9</t>
  </si>
  <si>
    <t>Đất nông nghiệp khác</t>
  </si>
  <si>
    <t>NKH</t>
  </si>
  <si>
    <t>Đất phi nông nghiệp</t>
  </si>
  <si>
    <t>PNN</t>
  </si>
  <si>
    <t xml:space="preserve"> 2.1</t>
  </si>
  <si>
    <t>Đất quốc phòng</t>
  </si>
  <si>
    <t>CQP</t>
  </si>
  <si>
    <t xml:space="preserve"> 2.2</t>
  </si>
  <si>
    <t>Đất an ninh</t>
  </si>
  <si>
    <t>CAN</t>
  </si>
  <si>
    <t xml:space="preserve"> 2.3</t>
  </si>
  <si>
    <t>Đất khu công nghiệp</t>
  </si>
  <si>
    <t>SKK</t>
  </si>
  <si>
    <t xml:space="preserve"> 2.4</t>
  </si>
  <si>
    <t>Đất cụm công nghiệp</t>
  </si>
  <si>
    <t>SKN</t>
  </si>
  <si>
    <t xml:space="preserve"> 2.5</t>
  </si>
  <si>
    <t>Đất thương mại, dịch vụ</t>
  </si>
  <si>
    <t>TMD</t>
  </si>
  <si>
    <t xml:space="preserve"> 2.6</t>
  </si>
  <si>
    <t>Đất cơ sở sản xuất phi nông nghiệp</t>
  </si>
  <si>
    <t>SKC</t>
  </si>
  <si>
    <t xml:space="preserve"> 2.7</t>
  </si>
  <si>
    <t>Đất sử dụng cho hoạt động khoáng sản</t>
  </si>
  <si>
    <t>SKS</t>
  </si>
  <si>
    <t>2.8</t>
  </si>
  <si>
    <t>Đất sản xuất vật liệu xây dựng, làm đồ gốm</t>
  </si>
  <si>
    <t>SKX</t>
  </si>
  <si>
    <t xml:space="preserve"> 2.9</t>
  </si>
  <si>
    <t>Đất phát triển hạ tầng cấp quốc gia, cấp tỉnh, cấp huyện, cấp xã</t>
  </si>
  <si>
    <t>DHT</t>
  </si>
  <si>
    <t xml:space="preserve"> Đất giao thông</t>
  </si>
  <si>
    <t>DGT</t>
  </si>
  <si>
    <t xml:space="preserve"> Đất thủy lợi</t>
  </si>
  <si>
    <t>DTL</t>
  </si>
  <si>
    <t xml:space="preserve"> Đất xây dựng cơ sở văn hóa</t>
  </si>
  <si>
    <t>DVH</t>
  </si>
  <si>
    <t xml:space="preserve"> Đất cơ sở y tế</t>
  </si>
  <si>
    <t>DYT</t>
  </si>
  <si>
    <t xml:space="preserve"> Đất cơ sở giáo dục - đào tạo</t>
  </si>
  <si>
    <t>DGD</t>
  </si>
  <si>
    <t xml:space="preserve"> Đất cơ sở thể dục - thể thao</t>
  </si>
  <si>
    <t>DTT</t>
  </si>
  <si>
    <t xml:space="preserve"> Đất công trình năng lượng</t>
  </si>
  <si>
    <t>DNL</t>
  </si>
  <si>
    <t xml:space="preserve"> Đất công trình bưu chính viễn thông</t>
  </si>
  <si>
    <t>DBV</t>
  </si>
  <si>
    <t>Đất xây dựng kho dự trữ quốc gia</t>
  </si>
  <si>
    <t>DKG</t>
  </si>
  <si>
    <t>Đất có di tích lịch sử - văn hóa</t>
  </si>
  <si>
    <t>DDT</t>
  </si>
  <si>
    <t>Đất bãi thải, xử lý chất thải</t>
  </si>
  <si>
    <t>DRA</t>
  </si>
  <si>
    <t>Đất cơ sở tôn giáo</t>
  </si>
  <si>
    <t>TON</t>
  </si>
  <si>
    <t>Đất làm nghĩa trang, nghĩa địa, nhà tang lễ, nhà hỏa táng</t>
  </si>
  <si>
    <t>NTD</t>
  </si>
  <si>
    <t xml:space="preserve"> Đất xây dựng cơ sở khoa học công nghệ</t>
  </si>
  <si>
    <t>DKH</t>
  </si>
  <si>
    <t xml:space="preserve"> Đất xây dựng cơ sở dịch vụ xã hội</t>
  </si>
  <si>
    <t>DXH</t>
  </si>
  <si>
    <t xml:space="preserve"> Đất chợ</t>
  </si>
  <si>
    <t>DCH</t>
  </si>
  <si>
    <t>2.10</t>
  </si>
  <si>
    <t>Đất danh lam thắng cảnh</t>
  </si>
  <si>
    <t>DDL</t>
  </si>
  <si>
    <t>2.11</t>
  </si>
  <si>
    <t>Đất sinh hoạt cộng đồng</t>
  </si>
  <si>
    <t>DSH</t>
  </si>
  <si>
    <t xml:space="preserve"> 2.12</t>
  </si>
  <si>
    <t>Đất khu vui chơi, giải trí công cộng</t>
  </si>
  <si>
    <t>DKV</t>
  </si>
  <si>
    <t>2.13</t>
  </si>
  <si>
    <t>Đất ở tại nông thôn</t>
  </si>
  <si>
    <t>ONT</t>
  </si>
  <si>
    <t>2.14</t>
  </si>
  <si>
    <t>Đất ở tại đô thị</t>
  </si>
  <si>
    <t>ODT</t>
  </si>
  <si>
    <t>2.15</t>
  </si>
  <si>
    <t>Đất xây dựng trụ sở cơ quan</t>
  </si>
  <si>
    <t>TSC</t>
  </si>
  <si>
    <t>2.16</t>
  </si>
  <si>
    <t>Đất xây dựng trụ sở của tổ chức sự nghiệp</t>
  </si>
  <si>
    <t>DTS</t>
  </si>
  <si>
    <t xml:space="preserve"> 2.17</t>
  </si>
  <si>
    <t>Đất xây dựng cơ sở ngoại giao</t>
  </si>
  <si>
    <t>DNG</t>
  </si>
  <si>
    <t>2.18</t>
  </si>
  <si>
    <t>Đất tín ngưỡng</t>
  </si>
  <si>
    <t>TIN</t>
  </si>
  <si>
    <t>2.19</t>
  </si>
  <si>
    <t>Đất sông, ngòi, kênh, rạch, suối</t>
  </si>
  <si>
    <t>SON</t>
  </si>
  <si>
    <t>2.20</t>
  </si>
  <si>
    <t>Đất có mặt nước chuyên dùng</t>
  </si>
  <si>
    <t>MNC</t>
  </si>
  <si>
    <t xml:space="preserve"> 2.21 </t>
  </si>
  <si>
    <t>Đất phi nông nghiệp khác</t>
  </si>
  <si>
    <t>PNK</t>
  </si>
  <si>
    <t>Đất chưa sử dụng</t>
  </si>
  <si>
    <t>CSD</t>
  </si>
  <si>
    <t>Phường Quang Trung</t>
  </si>
  <si>
    <t>Phường Trần Phú</t>
  </si>
  <si>
    <t>Phường Ngọc Hà</t>
  </si>
  <si>
    <t>Phường Nguyễn Trãi</t>
  </si>
  <si>
    <t>Phường Minh Khai</t>
  </si>
  <si>
    <t>Xã Ngọc Đường</t>
  </si>
  <si>
    <t>Xã Phương Độ</t>
  </si>
  <si>
    <t>Xã Phương Thiện</t>
  </si>
  <si>
    <t>Biểu 02/CH</t>
  </si>
  <si>
    <t>Kết quả thực hiện</t>
  </si>
  <si>
    <t>Diện tích</t>
  </si>
  <si>
    <t>Tăng (+) giảm (-)</t>
  </si>
  <si>
    <t xml:space="preserve">Biểu 03/CH </t>
  </si>
  <si>
    <t>Nông nghiệp</t>
  </si>
  <si>
    <t>Đất nôngnghiệp</t>
  </si>
  <si>
    <t>NN</t>
  </si>
  <si>
    <t>Diện tích hiện trạng năm 2019</t>
  </si>
  <si>
    <t>Tổng diện tích</t>
  </si>
  <si>
    <t>Diện tích phân theo đơn vị hành chính</t>
  </si>
  <si>
    <t>(6) = (7) +…</t>
  </si>
  <si>
    <t>(29)</t>
  </si>
  <si>
    <t>(30)</t>
  </si>
  <si>
    <t>I</t>
  </si>
  <si>
    <t>LOẠI ĐẤT</t>
  </si>
  <si>
    <t>Đất trồng lúa nước còn lại</t>
  </si>
  <si>
    <t>1.6</t>
  </si>
  <si>
    <t>1.8</t>
  </si>
  <si>
    <t>1.9</t>
  </si>
  <si>
    <t xml:space="preserve"> 2.8</t>
  </si>
  <si>
    <t xml:space="preserve"> Đất cơ sở văn hóa</t>
  </si>
  <si>
    <t xml:space="preserve"> Đất kho dự trữ quốc gia</t>
  </si>
  <si>
    <t xml:space="preserve"> Đất cơ sở nghiên cứu khoa học</t>
  </si>
  <si>
    <t xml:space="preserve"> Đất cơ sở dịch vụ về xã hội</t>
  </si>
  <si>
    <t xml:space="preserve"> 2.11</t>
  </si>
  <si>
    <t>2.12</t>
  </si>
  <si>
    <t>2.17</t>
  </si>
  <si>
    <t>Đất cơ sở tín ngưỡng</t>
  </si>
  <si>
    <t>2.21</t>
  </si>
  <si>
    <t>II</t>
  </si>
  <si>
    <t>Khu chức năng</t>
  </si>
  <si>
    <t>Đất khu công nghệ cao</t>
  </si>
  <si>
    <t>KCN</t>
  </si>
  <si>
    <t>Đất khu kinh tế</t>
  </si>
  <si>
    <t>KKT</t>
  </si>
  <si>
    <t>Đất đô thị</t>
  </si>
  <si>
    <t>KDT</t>
  </si>
  <si>
    <r>
      <t xml:space="preserve">Khu sản xuất nông nghiệp </t>
    </r>
    <r>
      <rPr>
        <b/>
        <i/>
        <sz val="12"/>
        <rFont val="Times New Roman"/>
        <family val="1"/>
      </rPr>
      <t>(khu vực chuyên trồng lúa nước, chuyên trồng cây lâu năm)</t>
    </r>
  </si>
  <si>
    <t>KNN</t>
  </si>
  <si>
    <r>
      <t xml:space="preserve">Khu lâm nghiệp </t>
    </r>
    <r>
      <rPr>
        <b/>
        <i/>
        <sz val="12"/>
        <rFont val="Times New Roman"/>
        <family val="1"/>
      </rPr>
      <t>(khu vực trồng rừng đặc dụng, rừng phòng hộ, rừng sản xuất)</t>
    </r>
  </si>
  <si>
    <t>KLN</t>
  </si>
  <si>
    <t>Khu du lịch</t>
  </si>
  <si>
    <t>KDL</t>
  </si>
  <si>
    <t>Khu bảo tồn thiên nhiên và đa dạng sinh học</t>
  </si>
  <si>
    <t>KBT</t>
  </si>
  <si>
    <t>KPT</t>
  </si>
  <si>
    <t>DTC</t>
  </si>
  <si>
    <t>Khu thương mại dịch vụ</t>
  </si>
  <si>
    <t>KTM</t>
  </si>
  <si>
    <t>Khu đô thị-thương mại-dịch vụ</t>
  </si>
  <si>
    <t>KDV</t>
  </si>
  <si>
    <t>Khu dân cư nông thôn</t>
  </si>
  <si>
    <t>DNT</t>
  </si>
  <si>
    <t>Khu ở,làng nghề, sản xuất phi công nghiệp nông thôn</t>
  </si>
  <si>
    <t>KON</t>
  </si>
  <si>
    <t>Chi chú: Khu chức năng không tổng hợp khi tính tổng diện tích tự nhiên</t>
  </si>
  <si>
    <t>Khu NN</t>
  </si>
  <si>
    <t>%</t>
  </si>
  <si>
    <t>Còn lại (đúng chỉ tiêu)</t>
  </si>
  <si>
    <t>Khu LN</t>
  </si>
  <si>
    <t xml:space="preserve">Biểu 04/CH </t>
  </si>
  <si>
    <t>Chỉ tiêu</t>
  </si>
  <si>
    <t>(4) = (5)+ …</t>
  </si>
  <si>
    <t>Đất nông nghiệp chuyển sang đất phi nông nghiệp</t>
  </si>
  <si>
    <t>NNP/PNN</t>
  </si>
  <si>
    <t>1.1</t>
  </si>
  <si>
    <t>Đất lúa nước</t>
  </si>
  <si>
    <t>LUA/PNN</t>
  </si>
  <si>
    <t xml:space="preserve">Trong đó: đất chuyên trồng lúa nước </t>
  </si>
  <si>
    <t>LUC/PNN</t>
  </si>
  <si>
    <t>Trong đó: Đất trồng lúa nước còn lại</t>
  </si>
  <si>
    <t>LUK/PNN</t>
  </si>
  <si>
    <t>LUN/PNN</t>
  </si>
  <si>
    <t>1.2</t>
  </si>
  <si>
    <t>HNK/PNN</t>
  </si>
  <si>
    <t>CLN/PNN</t>
  </si>
  <si>
    <t>1.4</t>
  </si>
  <si>
    <t>RPH/PNN</t>
  </si>
  <si>
    <t>1.5</t>
  </si>
  <si>
    <t>RDD/PNN</t>
  </si>
  <si>
    <t>RSX/PNN</t>
  </si>
  <si>
    <t>RSN/PNN</t>
  </si>
  <si>
    <t>NTS/PNN</t>
  </si>
  <si>
    <t>LMU/PNN</t>
  </si>
  <si>
    <t>NKH/PNN</t>
  </si>
  <si>
    <t>Chuyển đổi cơ cấu sử dụng đất trong nội bộ đất nông nghiệp</t>
  </si>
  <si>
    <t>Trong đó:</t>
  </si>
  <si>
    <t>2.1</t>
  </si>
  <si>
    <t>Đất trồng lúa chuyển sang đất trồng cây lâu năm</t>
  </si>
  <si>
    <t>LUA/CLN</t>
  </si>
  <si>
    <t>2.2</t>
  </si>
  <si>
    <t>Đất trồng lúa chuyển sang đất trồng rừng</t>
  </si>
  <si>
    <t>LUA/LNP</t>
  </si>
  <si>
    <t>2.3</t>
  </si>
  <si>
    <t>Đất trồng lúa chuyển sang đất nuôi trồng thủy sản</t>
  </si>
  <si>
    <t>LUA/NTS</t>
  </si>
  <si>
    <t>Đất trồng lúa chuyển sang đất làm muối</t>
  </si>
  <si>
    <t>LUA/LMU</t>
  </si>
  <si>
    <t>2.5</t>
  </si>
  <si>
    <t>Đất trồng cây hàng năm khác chuyển sang đất nuôi trồng thủy sản</t>
  </si>
  <si>
    <t>HNK/NTS</t>
  </si>
  <si>
    <t>2.6</t>
  </si>
  <si>
    <t>Đất trồng cây hàng năm khác chuyển sang đất làm muối</t>
  </si>
  <si>
    <t>HNK/LMU</t>
  </si>
  <si>
    <t>2.7</t>
  </si>
  <si>
    <t>Đất rừng phòng hộ chuyển sang đất nông nghiệp không phải là rừng</t>
  </si>
  <si>
    <t>RPH/NKR(a)</t>
  </si>
  <si>
    <t>Đất rừng đặc dụng chuyển sang đất nông nghiệp không phải là rừng</t>
  </si>
  <si>
    <t>RDD/NKR(a)</t>
  </si>
  <si>
    <t>2.9</t>
  </si>
  <si>
    <t>Đất rừng sản xuất chuyển sang đất nông nghiệp không phải là rừng</t>
  </si>
  <si>
    <t>RSX/NKR(a)</t>
  </si>
  <si>
    <t xml:space="preserve">Trong đó: đất có rừng sản xuất là rừng tự nhiên </t>
  </si>
  <si>
    <t>Đất phi nông nghiệp không phải là đất ở chuyển sang đất ở</t>
  </si>
  <si>
    <t>PKO/OTC</t>
  </si>
  <si>
    <t>(a) gồm đất sản xuất nông nghiệp, đất nuôi trồng thủy sản, đất làm muối và đất nông nghiệp khác.</t>
  </si>
  <si>
    <t>PKO là đất phi nông nghiệp không phải đất ở</t>
  </si>
  <si>
    <t xml:space="preserve">Biểu  05/CH </t>
  </si>
  <si>
    <t>(4) = (5)+(6)+ …</t>
  </si>
  <si>
    <t>[13]</t>
  </si>
  <si>
    <t xml:space="preserve"> 1.7</t>
  </si>
  <si>
    <t xml:space="preserve"> Đất xây dựng cơ sở y tế</t>
  </si>
  <si>
    <t xml:space="preserve"> Đất xây dựng cơ sở giáo dục - đào tạo</t>
  </si>
  <si>
    <t xml:space="preserve"> Đất xây dựng cơ sở thể dục - thể thao</t>
  </si>
  <si>
    <t xml:space="preserve"> 2.10</t>
  </si>
  <si>
    <t xml:space="preserve"> 2.13</t>
  </si>
  <si>
    <t xml:space="preserve"> 2.14</t>
  </si>
  <si>
    <t xml:space="preserve"> 2.15</t>
  </si>
  <si>
    <t xml:space="preserve"> 2.16</t>
  </si>
  <si>
    <t xml:space="preserve"> 2.18</t>
  </si>
  <si>
    <t xml:space="preserve"> 2.19</t>
  </si>
  <si>
    <t xml:space="preserve"> 2.20</t>
  </si>
  <si>
    <t xml:space="preserve"> 2.21</t>
  </si>
  <si>
    <t xml:space="preserve">Biểu 11/CH: </t>
  </si>
  <si>
    <r>
      <t>Khu phát triển công nghiệp</t>
    </r>
    <r>
      <rPr>
        <b/>
        <i/>
        <sz val="12"/>
        <rFont val="Times New Roman"/>
        <family val="1"/>
      </rPr>
      <t xml:space="preserve"> (khu công nghiệp, cụm công nghiệp)</t>
    </r>
  </si>
  <si>
    <r>
      <t>Khu đô thị</t>
    </r>
    <r>
      <rPr>
        <b/>
        <i/>
        <sz val="12"/>
        <rFont val="Times New Roman"/>
        <family val="1"/>
      </rPr>
      <t xml:space="preserve"> (trong đó có khu đô thị mới)</t>
    </r>
  </si>
  <si>
    <t>Diện tích (ha)</t>
  </si>
  <si>
    <t>Cơ cấu (%)</t>
  </si>
  <si>
    <t>2.9.1</t>
  </si>
  <si>
    <t>2.9.2</t>
  </si>
  <si>
    <t>2.9.3</t>
  </si>
  <si>
    <t>2.9.4</t>
  </si>
  <si>
    <t>2.9.5</t>
  </si>
  <si>
    <t>2.9.6</t>
  </si>
  <si>
    <t>2.9.7</t>
  </si>
  <si>
    <t>2.9.8</t>
  </si>
  <si>
    <t>2.9.9</t>
  </si>
  <si>
    <t>2.9.10</t>
  </si>
  <si>
    <t>2.9.11</t>
  </si>
  <si>
    <t>2.9.12</t>
  </si>
  <si>
    <t>2.9.13</t>
  </si>
  <si>
    <t>2.9.14</t>
  </si>
  <si>
    <t>2.9.15</t>
  </si>
  <si>
    <t>2.9.16</t>
  </si>
  <si>
    <t>Biểu số 12/CH</t>
  </si>
  <si>
    <t>Chu chuyển đến năm 2030</t>
  </si>
  <si>
    <t>Cộng giảm</t>
  </si>
  <si>
    <t>Biến động tăng (+) giảm(-)</t>
  </si>
  <si>
    <t>Diện tích đến năm 2030</t>
  </si>
  <si>
    <t>Cộng tăng</t>
  </si>
  <si>
    <t>DỰ KIẾN HẠNG MỤC CÔNG TRÌNH, DỰ ÁN TRONG QUY HOẠCH SỬ DỤNG ĐẤT THỜI KỲ 2021-2030 TP HÀ GIANG, TỈNH HÀ GIANG</t>
  </si>
  <si>
    <t>Hạng mục</t>
  </si>
  <si>
    <t>Diện tích  (ha)</t>
  </si>
  <si>
    <t>Sử dụng vào loại đất</t>
  </si>
  <si>
    <t>Địa điểm (đến cấp xã)</t>
  </si>
  <si>
    <t>Ghi chú</t>
  </si>
  <si>
    <t>Xây dựng đài quan sát phòng không tại núi Mỏ Neo (Quy hoạch đất quốc phòng)</t>
  </si>
  <si>
    <t>CT 20216-2020</t>
  </si>
  <si>
    <t>Thao trường bãi bắn tổ 5 phường Quang Trung (thao trường huấn luyện cấp thành phố)</t>
  </si>
  <si>
    <t>CSD, RSX</t>
  </si>
  <si>
    <t>Xây dựng thao trường tổng hợp khu A tại tổ 9 Phường Ngọc Hà</t>
  </si>
  <si>
    <t>HNK, ODT</t>
  </si>
  <si>
    <t>Trận địa SMPK 12,7mm tại điểm cao 290</t>
  </si>
  <si>
    <t>Chỉnh lại mã đất hiện trạng sang RSX</t>
  </si>
  <si>
    <t>Trận địa SMPK 12,7mm tại điểm cao 556</t>
  </si>
  <si>
    <t>Trận địa SMPK 12,7mm tại điểm cao 226</t>
  </si>
  <si>
    <t>Trận địa SMPK 14,5mm</t>
  </si>
  <si>
    <t>Xây dựng trụ sở mới của Ban Chỉ huy quân sự thành phố</t>
  </si>
  <si>
    <t>DGT; LUC; HNK; CLN; SON; DTL; RSX</t>
  </si>
  <si>
    <t>DGT=0.04; LUC=0.34;  HNK=0.08; CLN=0.01; SON=0.1; DTL=0.02; RSX=0.45</t>
  </si>
  <si>
    <t>Trụ sở làm việc công an phường Nguyễn Trãi</t>
  </si>
  <si>
    <t>Trụ sở làm việc công an xã Phương Độ</t>
  </si>
  <si>
    <t>xã Phương Độ</t>
  </si>
  <si>
    <t>KH 2021</t>
  </si>
  <si>
    <t>Trụ sở làm việc công an xã Ngọc Đường</t>
  </si>
  <si>
    <t>xã Ngọc Đường</t>
  </si>
  <si>
    <t>TrỤ sở mới khối cảnh sát thuộc công an tỉnh Hà Giang</t>
  </si>
  <si>
    <t>Xây dựng trụ sở công an xã Phương Thiện</t>
  </si>
  <si>
    <t>Xây dựng trụ sở Công an thành phố Hà Giang</t>
  </si>
  <si>
    <t>LUC, HNK, DGT, DTL, RSX, SON</t>
  </si>
  <si>
    <t>CT 2016-2020</t>
  </si>
  <si>
    <t>LUC=0.46; HNK=0.06; SON=0.1; DTL=0.01; DGT=0.04 RSX= 0.73</t>
  </si>
  <si>
    <t>Thay đổi tổng diện tích và địa điểm như bên</t>
  </si>
  <si>
    <t>Xây dựng trụ sở công an phường Ngọc Hà</t>
  </si>
  <si>
    <t>Nâng cấp, cải tạo đường từ thành phố Hà giang đến khu công nghiệp Bình Vàng (Hợp phần 1 của DA " Hạ tầng cơ bản phát triển toàn diện các tỉnh Đông Bắc)</t>
  </si>
  <si>
    <t>CAN, DGT, ODT, RSX, NTS, SON</t>
  </si>
  <si>
    <t>Cải tạo, nâng cấp tuyến đường từ QL4C đi Cầu Phương Tiến, huyện Vị xuyên, tỉnh Hà Giang</t>
  </si>
  <si>
    <t>CLN, HNK, RPH, RSX, DGT, ODT</t>
  </si>
  <si>
    <t>Sửa chữa đột xuất hư hỏng nền, mặt đường phần bụng đường cong nguy hiểm mất an toàn giao thông (21 vị trí) đoạn Km6 - Km65, QL34 tỉnh Hà Giang</t>
  </si>
  <si>
    <t>Ngọc Hà, Ngọc Đường</t>
  </si>
  <si>
    <t>Dự án di chuyển Trung tâm phát sóng Phát thanh truyền hình Núi Cấm (hạng mục đường giao thông)</t>
  </si>
  <si>
    <t>RSX, DGT</t>
  </si>
  <si>
    <t>Xây dựng tuyến đường giao thông lên trận địa và đài quan sát phòng không tại núi Mỏ Neo</t>
  </si>
  <si>
    <t>ODT, CLN, DGT, RPH, RSX, HNK</t>
  </si>
  <si>
    <t xml:space="preserve"> Minh Khai, Trần Phú; Ngọc Hà</t>
  </si>
  <si>
    <t>Nâng cấp,mở rộng Quốc lộ 2, đoạn Km 284+600 - Km 285+955</t>
  </si>
  <si>
    <t>HNK, CLN, ONT, RSX</t>
  </si>
  <si>
    <t>Cải tạo, nâng cấp tuyến đường từ xã Ngọc Minh, huyện Vị Xuyên đến Km 4+050, QL 34 thành phố Hà Giang</t>
  </si>
  <si>
    <t>HNK, RSX, CLN, ODT, ONT</t>
  </si>
  <si>
    <t>TP Hà Giang</t>
  </si>
  <si>
    <t xml:space="preserve">Nâng cấp mở rộng Quốc lộ 2 đoạn từ Km285+995 đến Cầu Mè mới </t>
  </si>
  <si>
    <t>RSX, ONT</t>
  </si>
  <si>
    <t>Thôn Cầu Mè, xã Phương Thiện</t>
  </si>
  <si>
    <t>Cầu Mới (Nối từ QL2 tại km 286+450 tới đường vành đai phía Nam)</t>
  </si>
  <si>
    <t>HNK, CSD</t>
  </si>
  <si>
    <t>Đường vành đai phía Nam</t>
  </si>
  <si>
    <t>CLN, RSX, NTS, ODT, DGT</t>
  </si>
  <si>
    <t>Dự án xây dựng khu xử lý rác thải sinh hoạt hợp vệ sinh: Hạng mục đường vào và khu xử lý rác thải sinh hoạt hợp vệ sinh tỉnh Hà Giang (Phần dự án trên địa bàn thành phố Hà Giang)</t>
  </si>
  <si>
    <t>Dự án Chỉnh trang đô thị khu vực thôn Cầu Mè (Bao gồm hạng mục Mở rộng Quỹ đất đô thị và thực hiện các dự án  tại thôn Cầu Mè, xã Phương Thiện)</t>
  </si>
  <si>
    <t>Đường dân sinh đi vào khu vực Phom Phem (hạng mục cống thoát nước)</t>
  </si>
  <si>
    <t>Đường nội đồng thôn Lâm Đồng (nhà ông Ái -&gt; bạn)</t>
  </si>
  <si>
    <t>Mở rộng đoạn đường Phan Huy Chú khu vực cổng mới công an tỉnh Hà Giang</t>
  </si>
  <si>
    <t>Chỉnh trang đô thị đoạn đường nối từ ngõ 362 đến 364, tổ 9, đường Nguyễn Trãi, TP. Hà Giang</t>
  </si>
  <si>
    <t>Mở đường dân sinh nối từ đường 19/5 với ngõ 65</t>
  </si>
  <si>
    <t>CLN, ODT</t>
  </si>
  <si>
    <t>Mở ngõ đấu nối từ đường 20/8 đến đất hộ ông Dương Mạnh Cường tại tổ 2, phường Nguyễn Trãi</t>
  </si>
  <si>
    <t>ODT, RSX</t>
  </si>
  <si>
    <t>Dự án đường Phùng Hưng</t>
  </si>
  <si>
    <t>HNK, CLN, DGT, ODT, RSX, NTS</t>
  </si>
  <si>
    <t>Phường Ngọc Hà, phường Trần Phú</t>
  </si>
  <si>
    <t>Đất thủy lợi</t>
  </si>
  <si>
    <t>Đập dâng nước tạo cảnh quan trung tâm thành phố Hà Giang</t>
  </si>
  <si>
    <t>ODT, RSX, SKC, CLN, HNK</t>
  </si>
  <si>
    <t>Phường Nguyễn Trãi, Phường Minh Khai</t>
  </si>
  <si>
    <t>Đầu tư xây dựng hệ thống mạng lưới quan trắc môi trường tự động, liên tục trên địa bàn TP Hà Giang (gồm 3 điểm: Trạm bơm nước TP tại tổ 5 phường Minh Khai, UBND phường Ngọc Hà, Sân sở TNMT tại phường Nguyễn Trãi)</t>
  </si>
  <si>
    <t>Phường Nguyễn Trãi, Phường Minh Khai; Ngọc Hà</t>
  </si>
  <si>
    <t>01 tuyến thoát nước phường Nguyễn Trãi (tổ 1,12)</t>
  </si>
  <si>
    <t>HNK, CLN, ODT, SON</t>
  </si>
  <si>
    <t>04 tuyến thoát nước phường Minh Khai</t>
  </si>
  <si>
    <t>RSX, CLN, ODT, SON</t>
  </si>
  <si>
    <t>04 tuyến thoát nước phường Quang Trung</t>
  </si>
  <si>
    <t>HNK, CLN, ODT, SON, CSD</t>
  </si>
  <si>
    <t>04 tuyến thoát nước phường Trần Phú</t>
  </si>
  <si>
    <t>Dự án Kè và đường hai bên bờ sông Miện từ đầu cầu suối Tiên đến cầu 3/2 thuộc dự án: Chương trình phát triển đô thị loại II xanh</t>
  </si>
  <si>
    <t>Phường Quang Trung, Phường Ngọc Hà</t>
  </si>
  <si>
    <t>Kè bờ Nam suối Mè (đoạn từ đầu cầu Mè cũ đến đập tràn thôn Châng) + Bờ Bắc</t>
  </si>
  <si>
    <t>HNK, SON</t>
  </si>
  <si>
    <t>Kè bờ tây sông Lô (đoạn từ gốc gạo đến cầu Mè mới)</t>
  </si>
  <si>
    <t>CSD, HNK</t>
  </si>
  <si>
    <t>Xây dựng trạm thủy văn Hà Giang</t>
  </si>
  <si>
    <t>CLN, ODT, SON</t>
  </si>
  <si>
    <t>Phường Trần Phú, Phường Quang Trung</t>
  </si>
  <si>
    <t>Đất công trình bưu chính viễn thông</t>
  </si>
  <si>
    <t>Dự án di chuyển Trung tâm phát sóng Phát thanh truyền hình Núi Cấm (hạng mục nhà máy và anten)</t>
  </si>
  <si>
    <t>Hạ tầng trạm BTS Km3, thành phố Hà Giang, tỉnh Hà Giang</t>
  </si>
  <si>
    <t>Tổ 6, phường Quang Trung</t>
  </si>
  <si>
    <t>Hạ tầng trạm BTS Km8-QL4C, thành phố Hà Giang, tỉnh Hà Giang</t>
  </si>
  <si>
    <t>Thôn Nậm Tài, xã Ngọc Đường</t>
  </si>
  <si>
    <t>Hạ tầng trạm BTS phố Ẩm thực thành phố Hà Giang, tỉnh Hà Giang</t>
  </si>
  <si>
    <t>Tổ 1, phường Quang Trung</t>
  </si>
  <si>
    <t>Hạ tầng trạm BTS Đô thị mới thành phố Hà Giang, tỉnh Hà Giang</t>
  </si>
  <si>
    <t>Hạ tầng trạm BTS Đường đôi thành phố Hà Giang, tỉnh Hà Giang</t>
  </si>
  <si>
    <t>Xây dựng điểm bưu điện - văn hóa xã Phương Thiện</t>
  </si>
  <si>
    <t>Trung tâm sản xuất chương trình phát thanh - truyền hình tỉnh Hà Giang</t>
  </si>
  <si>
    <t>RSX, NHK, BHK, LUC, NTS, DTL, DGT</t>
  </si>
  <si>
    <t>Hạ tầng trạm BTS tổ 6 Ngọc Hà, thành phố Hà Giang, tỉnh Hà Giang</t>
  </si>
  <si>
    <t>Hạ tầng trạm BTS QL2, Khu đô thị Phương Thiện, thành phố Hà Giang, tỉnh Hà Giang</t>
  </si>
  <si>
    <t>Hạ tầng trạm BTS tổ 1 Quang Trung, thành phố Hà Giang, tỉnh Hà Giang</t>
  </si>
  <si>
    <t>Hạ tầng trạm BTS tổ 18 Minh Khai, thành phố Hà Giang, tỉnh Hà Giang</t>
  </si>
  <si>
    <t>Hạ tầng trạm BTS Trại giam phường Quang Trung, thành phố Hà Giang, tỉnh Hà Giang</t>
  </si>
  <si>
    <t>Đất công trình năng lượng</t>
  </si>
  <si>
    <t>Di chuyển đường dây 110kV lộ 171, 172 Hà Giang-Thanh Thủy phục vụ Công tác GPMB thuộc dự án Khu liên hiệp thể thao và văn hóa tỉnh Hà Giang (giai đoạn I)</t>
  </si>
  <si>
    <t>CLN, RSX</t>
  </si>
  <si>
    <t>Cải tạo lưới điện 22kV khu vực TP.Hà Giang</t>
  </si>
  <si>
    <t>HNK; CLN; DGT; DSH, LUC</t>
  </si>
  <si>
    <t>Nâng cao ổn định lưới điện trung hạ thế khu vực Thành phố Hà Giang năm 2021</t>
  </si>
  <si>
    <t>Trạm biến áp 110kV thanh Thủy mạch kép và đường dây 110kV</t>
  </si>
  <si>
    <t xml:space="preserve">RSX, HNK, CLN, DGT, DHS, LUC, </t>
  </si>
  <si>
    <t>Thu hồi đất để thực hiện dự án thủy điện Phong Quang</t>
  </si>
  <si>
    <t>LUC, LUK, HNK, CLN, NTS, NKH, ONT, ODT, SON, DGT, DTL, CSD</t>
  </si>
  <si>
    <t>Xã Phương Độ, Phường Quang Trung</t>
  </si>
  <si>
    <t>ĐZ 22kV &amp; TBA Tổ 5, phường Ngọc Hà, TP Hà Giang.</t>
  </si>
  <si>
    <t>HNK, DGT</t>
  </si>
  <si>
    <t>Tổ 5, phường Ngọc Hà, TP Hà Giang.</t>
  </si>
  <si>
    <t>ĐZ 22kV &amp; TBA Tổ 11, phường Trần Phú, TP Hà Giang.</t>
  </si>
  <si>
    <t>Tổ 11, phường Trần Phú, TP Hà Giang.</t>
  </si>
  <si>
    <t>ĐZ 22kV &amp; TBA Tổ 9 Ngọc Hà, Phường Ngọc Hà, TP Hà Giang.</t>
  </si>
  <si>
    <t xml:space="preserve"> Tổ 9, Phường Ngọc Hà, TP Hà Giang</t>
  </si>
  <si>
    <t>ĐZ 22kV &amp; TBA UB Phương Thiện, xã Phương Thiện, TP Hà Giang.</t>
  </si>
  <si>
    <t xml:space="preserve"> Thôn Châng, xã Phương Thiện, TP Hà Giang</t>
  </si>
  <si>
    <t>ĐZ 22kV &amp; TBA Tổ 2, phường Minh Khai, TP Hà Giang.</t>
  </si>
  <si>
    <t>Tổ 2, phường Minh Khai, TP Hà Giang.</t>
  </si>
  <si>
    <t>ĐZ 22kV &amp; TBA Tổ 4, phường Nguyễn Trãi, TP Hà Giang.</t>
  </si>
  <si>
    <t>Tổ 4, phường Nguyễn Trãi, TP Hà Giang.</t>
  </si>
  <si>
    <t>ĐZ 22kV &amp; TBA Tổ 18, phường Nguyễn Trãi, TP Hà Giang.(Trùng)</t>
  </si>
  <si>
    <t>ĐZ 22kV &amp; TBA Mè Thượng, xã Phương Thiện , TP Hà Giang.</t>
  </si>
  <si>
    <t xml:space="preserve"> Thôn Mè Thượng, xã Phương Thiện, TP Hà Giang</t>
  </si>
  <si>
    <t>ĐZ 35kV &amp; TBA Tổ 9 Quang Trung, Phường Quang Trung, TP Hà Giang.</t>
  </si>
  <si>
    <t xml:space="preserve"> Tổ 9, Phường Quang Trung, TP Hà Giang</t>
  </si>
  <si>
    <t>ĐZ 22kV &amp; TBA Đoàn Kết, xã Ngọc Đường, TP Hà Giang.</t>
  </si>
  <si>
    <t xml:space="preserve"> Thôn Đoàn Kết, xã Ngọc Đường, TP Hà Giang</t>
  </si>
  <si>
    <t>ĐZ 22kV &amp; TBA Tổ 18 Nguyễn Trãi, TP Hà Giang.</t>
  </si>
  <si>
    <t xml:space="preserve"> Tổ 18 Phường Nguyễn Trãi, thôn Lâm Đồng, xã Phương Thiện, thành phố Hà Giang</t>
  </si>
  <si>
    <t>ĐZ 22kV &amp; TBA Sơn Hà, xã Ngọc Đường, TP Hà Giang.</t>
  </si>
  <si>
    <t xml:space="preserve"> Thôn Sơn Hà, xã Ngọc Đường, TP Hà Giang.</t>
  </si>
  <si>
    <t xml:space="preserve">TBA CQT Thôn Châng, C20, Thôn Tiên Thắng </t>
  </si>
  <si>
    <t>HNK, CLN, LUK, LUC</t>
  </si>
  <si>
    <t>Xã Phương Thiện, Thành phố Hà Giang</t>
  </si>
  <si>
    <t>Mạch vòng ĐZ 22 kV lộ 476 E22.1 - 471 E22.1 ( VT 37 DPT Suối Tiên )</t>
  </si>
  <si>
    <t>HNK, CLN, LUK, LUC, DGT</t>
  </si>
  <si>
    <t>Phường Quang Trung, Thành phố Hà Giang</t>
  </si>
  <si>
    <t>Mạch vòng ĐZ 22 kV lộ 472 E22.1 - 471 E22.1 ( TĐC Thôn Lúp 3 )</t>
  </si>
  <si>
    <t>Xã Phương Độ, Phươờng Nguyễn Trãi, TPHG</t>
  </si>
  <si>
    <t xml:space="preserve">ĐZ 22 kV lộ 472 E22.1 Từ DPT Phương Thiện   ( VT 42 ) đến vị trí 60B trục chính </t>
  </si>
  <si>
    <t xml:space="preserve">ĐZ 22 kV lộ 471 E22.1 Từ VT 26 đến VT 86 trục chính </t>
  </si>
  <si>
    <t>Phường Nguyễn Trãi, Xã Phương Độ, Thành phố Hà Giang</t>
  </si>
  <si>
    <t xml:space="preserve">ĐZ 22 kV lộ 473 E22.1 Từ VT điểm đấu ( VT 03 NR Mã Tim 2 lộ 473 ) đến TBA PX Núi Cấm  VT 12 ) </t>
  </si>
  <si>
    <t>HNK. CLN</t>
  </si>
  <si>
    <t>Phường Nguyễn Trãi,  Thành phố Hà Giang</t>
  </si>
  <si>
    <t>ĐZ 22 kV lộ 476 E22.1 Từ VT 76 đến  VT 91 trục chính đi TBA Thái Hà</t>
  </si>
  <si>
    <t>Phường Ngọc Hà, Thành phố Hà Giang</t>
  </si>
  <si>
    <t>ĐZ 22 kV lộ 476 E22.1 Từ VT 81 nhánh rẽ Tà Vải đến TBA Tà Vải ( VT 15) TP Hà Giang</t>
  </si>
  <si>
    <t>Phường Ngọc Đường, Thành phố Hà Giang</t>
  </si>
  <si>
    <t>ĐZ 22 kV lộ 476 E22.1 Từ VT 72 nhánh rẽ Tùng Tạo đến đến TBA Tùng Tạo 2, TBA B52, TBA Trường Nguyễn Huệ; ( VT 03 NR Mã Tim 2 lộ 473 ) đến TBA PX Núi Cấm  VT 12 ) Tp Hà Giang</t>
  </si>
  <si>
    <t>ĐZ 22 kV lộ 472 E22.1 Từ VT điểm đấu ( VT 60A, 47 NR Lâm Đồng, Thôn Châng lộ 472) đến TBA Lâm Đồng; TBA Thôn Châng</t>
  </si>
  <si>
    <t>ĐZ 22 kV lộ 472 E22.1 Từ VT điểm đấu ( VT60B NR TĐC Thôn Lúp lộ 472 ) đến TBA TĐC Thôn Lúp</t>
  </si>
  <si>
    <t>HNK, CLN, DGT, LUC</t>
  </si>
  <si>
    <t>ĐZ 22 kV lộ 472 E22.1 Từ E22.1 đi chung cột với lộ 474 nhánh rẽ TBA Vật Tư và đấu nối vào TBA TĐC Làng Mè ( VT 60C lộ 472) trục chính lộ 472 E22.1</t>
  </si>
  <si>
    <t>Phường Nguyễn Trãi, Thành phố Hà Giang</t>
  </si>
  <si>
    <t>ĐZ 22 kV lộ 471 E22.1 Từ VT điểm đấu (VT 18 NR Mã Tim 1 lộ 471) đến DPT Suối Tiên ( VT37 )</t>
  </si>
  <si>
    <t>HNK, CLN, RSX, DGT</t>
  </si>
  <si>
    <t>Phường Nguyễn Trãi, Quang Trung, Thành phố Hà Giang</t>
  </si>
  <si>
    <t xml:space="preserve">ĐZ 22 kV lộ 471 E22.1. Từ VT điểm đấu (VT 27 NR Mã Tim 1 lộ 471) đến TBA Hạnh Phúc, TBA Tổ 16-17 Trần Phú </t>
  </si>
  <si>
    <t>HNK, CLN, RSX, DGT, LUC</t>
  </si>
  <si>
    <t>Phường Trần Phú, Quang Trung, Thành phố Hà Giang</t>
  </si>
  <si>
    <t>ĐZ 22 kV lộ 471 E22.1. Từ E22.1 đi chung cột với lộ 473 đến VT 08 trục chính</t>
  </si>
  <si>
    <t>HNK, CLN, RSX, DGT, LUC, LUK</t>
  </si>
  <si>
    <t xml:space="preserve">ĐZ 22 kV lộ 474 E22.1 Từ VT 43 đến VT 52 trục chính </t>
  </si>
  <si>
    <t>Phường Minh Khai, Thành phố Hà Giang</t>
  </si>
  <si>
    <t>ĐZ22kV &amp;TBA tổ 6 phường NGọc Hà, TP  Hà Giang</t>
  </si>
  <si>
    <t>HNK, CLN, RSX, LUK, LUC</t>
  </si>
  <si>
    <t>tổ 6 phường NGọc Hà, TP  Hà Giang</t>
  </si>
  <si>
    <t>Cải tạo ĐZ22kV lộ 476E22. Từ VT91 trục chính đi TBA Thái Hà TP Hà Giang</t>
  </si>
  <si>
    <t>HNK, CLN, RSX, DGT, LUC, DSH</t>
  </si>
  <si>
    <t>ĐZ22kV lộ 472 E22.1. Từ TBA TĐC Làng Mè đến DPL Phương Thiện trục chính TP Hà Giang</t>
  </si>
  <si>
    <t>HNK, CLN, DGT, LUK, LUC, DSH, RSX</t>
  </si>
  <si>
    <t>Phường Nguyễn Trãi TP Hà Giang</t>
  </si>
  <si>
    <t>ĐZ 22 kV lộ 472 E22.1 Từ VT điểm đấu ( VT 60A, 47 NR Lâm Đồng, Thôn Châng lộ 472) đến TBA Lâm Đồng; TBA Thôn Châng Tp Hà Giang</t>
  </si>
  <si>
    <t>phường , Nguyễn Trãi TP Hà Giang</t>
  </si>
  <si>
    <t>ĐZ 22 kV lộ 472 E22.1 Từ VT điểm đấu ( VT60B NR TĐC Thôn Lúp lộ 472 ) đến TBA TĐC Thôn Lúp Xã Phương Thiện, Thành phố Hà Giang</t>
  </si>
  <si>
    <t xml:space="preserve"> Xã Phương Thiện, Thành phố Hà Giang</t>
  </si>
  <si>
    <t xml:space="preserve">ĐZ 35 kV lộ 372 E22.1 Từ VT 141 đến VT 175 trục chính </t>
  </si>
  <si>
    <t>HNK, CLN, DGT, LUK, LUC, DSH</t>
  </si>
  <si>
    <t>phường Quang Trung,Thành phố Hà Giang</t>
  </si>
  <si>
    <t xml:space="preserve">ĐZ 22 kV lộ 471 E22.1 Từ VT 87 đến VT 155 trục chính </t>
  </si>
  <si>
    <t>HNK, CLN, DGT, LUK, LUC, RSX</t>
  </si>
  <si>
    <t>Xã Phương Độ, TP Hà Giang</t>
  </si>
  <si>
    <t xml:space="preserve">ĐZ &amp; TBA 110kV Hà Giang Thanh Thủy và xuất tuyến ĐZ 22kV; 35 kV </t>
  </si>
  <si>
    <t>Xã phương độ, Phương Thiện,</t>
  </si>
  <si>
    <t>Đz35kV&amp; TBA Thôn Cầu  Mè, xã Phương Thiện, thành phố Hà Giang.</t>
  </si>
  <si>
    <t>HNK, DGT, LUC</t>
  </si>
  <si>
    <t>Thôn Cầu  Mè, xã Phương Thiện, thành phố Hà Giang.</t>
  </si>
  <si>
    <t>Dự án mở rộng, nâng cấp, cải tạo quảng trường 26/3 (Quy hoạch đất văn hóa)</t>
  </si>
  <si>
    <t>TSC, ODT, CAN</t>
  </si>
  <si>
    <t xml:space="preserve">Thu hồi, chuyển mục đích sử dụng đất từ đất trụ sở cơ quan sang đất văn hóa để bố trí trụ sở làm việc thư viện tỉnh </t>
  </si>
  <si>
    <t>Đất cơ sở giáo dục</t>
  </si>
  <si>
    <t>Trung tâm giáo dục nghề nghiệp và Sát hạch lái xe loại 2 tại tổ 4, phường Quang Trung</t>
  </si>
  <si>
    <t>Mở rộng trường tiểu học Kim Đồng</t>
  </si>
  <si>
    <t>Mở rộng trường THCS Phương Độ</t>
  </si>
  <si>
    <t>Xây dựng ký túc xá và nhà xưởng thực hành của trường Cao đẳng kỹ thuật và Công nghệ tỉnh Hà Giang</t>
  </si>
  <si>
    <t>HNK, CLN, NTS; DGT; ODT</t>
  </si>
  <si>
    <t>Dự án Khu liên hợp thể thao và văn hóa tỉnh hà Giang</t>
  </si>
  <si>
    <t>HNK, DGT, NTS, LUK, LUC, SON, RSX, CLN, DVH, DTL, CSD, NTD</t>
  </si>
  <si>
    <t>Phường Quang Trung, Phương độ</t>
  </si>
  <si>
    <t>Giao đất bổ sung cho Sở VH,TT,DL để xây dựng sân quần vợt</t>
  </si>
  <si>
    <t>Đất cơ sở y tế</t>
  </si>
  <si>
    <t>Mở rộng bệnh viện đa khoa Đức Minh</t>
  </si>
  <si>
    <t xml:space="preserve">Thu hồi chuyển mục đích sử dụng đất để bố trí giao đất cho các cơ quan phường Nguyễn Trãi </t>
  </si>
  <si>
    <t>Thay đổi lại diện tích từ 0.22 thành 1.12ha</t>
  </si>
  <si>
    <t>Dự án xây dựng trụ sở làm việc Thành ủy, HĐND, UBND, UBMTTQ và các tổ chức chính trị - xã hội thành phố Hà Giang</t>
  </si>
  <si>
    <t>LUC, HNK, ONT, BCS, RSX, SON</t>
  </si>
  <si>
    <t>LUC=0.62;    DGT=0.15; HNK=0.02; SON=0.08; RSX=1.88</t>
  </si>
  <si>
    <t>Thay đổi tổng diện tích, loại đất như bên cạnh</t>
  </si>
  <si>
    <t>Xây dựng trụ sở làm việc của các cơ quan tỉnh Hà Giang</t>
  </si>
  <si>
    <t>Xây dựng trụ sở tòa án nhân dân tỉnh</t>
  </si>
  <si>
    <t>Xây dựng trụ sở làm việc và kho vật chứng của cục thi hành án dân sự</t>
  </si>
  <si>
    <t>Đầu tư xây dựng trụ sở làm việc mới cục Quản lý thị trường tỉnh Hà Giang</t>
  </si>
  <si>
    <t>LUC; HNK; DGT; RSX</t>
  </si>
  <si>
    <t>LUC=0.01; HNK=0.01; DGT=0.06; RSX= 0.43</t>
  </si>
  <si>
    <t>Xây dựng trụ sở làm việc mới Viện kiểm sát nhân dân tỉnh Hà Giang</t>
  </si>
  <si>
    <t>LUC=0.1; HNK=0.1; DGT=0.02; RSX= 0.13</t>
  </si>
  <si>
    <t>Xây dựng trụ sở làm việc mới Tòa án nhân dân tỉnh Hà Giang</t>
  </si>
  <si>
    <t>LUC; HNK; DGT; RSX; DTL</t>
  </si>
  <si>
    <t>LUC=0.14; HNK=0.08; DGT=0.03; DTL=0.01 RSX= 0.09</t>
  </si>
  <si>
    <t>Khu đất phát triển xây dựng trụ sở cơ quan nhà nước</t>
  </si>
  <si>
    <t>Xây dựng trụ sở Chi cục chăn nuôi và  thú ý tỉnh-Chi cục bảo vệ thực vật</t>
  </si>
  <si>
    <t>Xây dựng trụ sở ngân hành nhà nước chi nhánh Hà Giang-tại nhà thiếu nhi cũ</t>
  </si>
  <si>
    <t>0.4</t>
  </si>
  <si>
    <t>Bổ sung đất cho trụ sở ngân hàng nhà nước (Trụ sở làm việc kiêm kho tiền Ngân hàng nhà nước chi nhánh tỉnh Hà Giang)</t>
  </si>
  <si>
    <t>Xây dựng trung tâm việc làm</t>
  </si>
  <si>
    <t>Xây dựng nhà văn hóa liên tổ 12, 13, 14, phường Trần Phú</t>
  </si>
  <si>
    <t>Xây dựng nhà văn hóa thôn Cầu Mè</t>
  </si>
  <si>
    <t>Xã Phương thiện</t>
  </si>
  <si>
    <t>Bổ sung diện tích đất để xây dựng nhà văn hóa liên tổ 16+21+22, phường Minh Khai</t>
  </si>
  <si>
    <t>Nhà văn hóa thôn Mè Thượng</t>
  </si>
  <si>
    <t>Thay đổi diện tích và loại đất hiện trạng</t>
  </si>
  <si>
    <t>Xây dựng nhà văn hóa tổ 12</t>
  </si>
  <si>
    <t>Xây dựng nhà văn hóa tổ 17</t>
  </si>
  <si>
    <t>BCS</t>
  </si>
  <si>
    <t>Thay loại đất hiện trạng và diện tích</t>
  </si>
  <si>
    <t>Nhà Văn Hóa các tổ: 1, 2, 3, 7</t>
  </si>
  <si>
    <t>HNK, CSD, RSX, CAN</t>
  </si>
  <si>
    <t>Nhà Văn hóa các thôn: Tân Tiến, Tân Thành, Thôn Tha, Thôn Chang, Thôn Lúp</t>
  </si>
  <si>
    <t>Nhà Văn hóa các thôn: Lâm Đồng, thôn Châng, Tiến Thắng</t>
  </si>
  <si>
    <t>Nhà Văn hóa các tổ: 8, 10, 11</t>
  </si>
  <si>
    <t xml:space="preserve">Thay đổi diện tích </t>
  </si>
  <si>
    <t>Nhà văn hóa các tổ: 1-2, 3, 4-6, 5-7-8, 12-13-15, 9-10, 14, 11-17, 19-20, 16-21-22</t>
  </si>
  <si>
    <t>Đổi lại tên</t>
  </si>
  <si>
    <t>Nhà văn hóa tổ 7</t>
  </si>
  <si>
    <t>Nhà Văn hóa các tổ 1+5, 2+3+4, 6+7, 12+13+14, 17</t>
  </si>
  <si>
    <t>Thay đổi tên dự án</t>
  </si>
  <si>
    <t>Nhà Văn hóa các thôn: Bản Cưởm 1, Bản Cưởm 2, Nà Báu, Nậm Tài, Tả Vải - Đoàn Kết</t>
  </si>
  <si>
    <t>Quy hoạch nhà văn hóa tổ 8 phường Quang Trung</t>
  </si>
  <si>
    <t>Đất nghĩa trang, nghĩa địa, nhà tang lễ</t>
  </si>
  <si>
    <t>Mở rộng nghĩa trang xã Ngọc Đường (bổ sung)</t>
  </si>
  <si>
    <t>LUC, SKC, RSX, DTL, BCS</t>
  </si>
  <si>
    <t>Chuyển mục đích sử dụng đất sang đất ở của hộ gia đình, cá nhân Xã Ngọc Đường</t>
  </si>
  <si>
    <t>CLN, RSX, HNK, NTS</t>
  </si>
  <si>
    <t>Chuyển mục đích sử dụng đất sang đất ở của hộ gia đình, cá nhân xã Phương Độ</t>
  </si>
  <si>
    <t>Khu tái định cư tại xã Phương Thiện</t>
  </si>
  <si>
    <t>LUC, HNK, RSX</t>
  </si>
  <si>
    <t>LUC=1, HNK=0,42, ONT=0,06, BCS=0,02, RSX=1,52, SON=0,06</t>
  </si>
  <si>
    <t>thay đổi tổng diện tích và loại đất như bên cạnh</t>
  </si>
  <si>
    <t>Chuyển mục đích sử dụng đất sang đất ở của hộ gia đình, cá nhân xã Phương Thiện</t>
  </si>
  <si>
    <t>CLN, HNK, NTS, RSX</t>
  </si>
  <si>
    <t>Đầu tư xây dựng hạ tầng kỹ thuật tạo quỹ đất ở tái định cư khu vực đầu cầu Nậm Thấu, thôn Bản Tùy, xã Ngọc Đường</t>
  </si>
  <si>
    <t>HNK, SKX, SON, DGT, CSD</t>
  </si>
  <si>
    <t>Chuyển mục đích sử dụng đất sang đất ở của hộ gia đình, cá nhân phường Minh Khai</t>
  </si>
  <si>
    <t>Chuyển mục đích sử dụng đất sang đất ở của hộ gia đình, cá nhân phường Ngọc Hà</t>
  </si>
  <si>
    <t>Chuyển mục đích sử dụng đất sang đất ở của hộ gia đình, cá nhân phường Nguyễn Trãi</t>
  </si>
  <si>
    <t>HNK, CLN, RSX, NTS, SKC, ODT</t>
  </si>
  <si>
    <t>Chuyển mục đích sử dụng đất sang đất ở của hộ gia đình, cá nhân phường Quang Trung</t>
  </si>
  <si>
    <t>Chuyển mục đích sử dụng đất sang đất ở của hộ gia đình, cá nhân phường Trần Phú</t>
  </si>
  <si>
    <t>Thu hồi, chuyển mục đích sử dụng đất để giao đất tái định cư cho các hộ gia đình, các nhân bị thu hồi đất thực hiện dự án mở rộng, nâng cấp Quảng trường 26/3 (Quy hoạch đất ở)</t>
  </si>
  <si>
    <t>Thu hồi, chuyển mục đích sử dụng đất tại vị trí Công viên nước Hà Phương để bán đấu giá quyền sử dụng đất (Quy hoạch đất ở)</t>
  </si>
  <si>
    <t>RSX, NTS, DKV</t>
  </si>
  <si>
    <t>Thu hồi, chuyển mục đích sử dụng đất khu đất trụ sở làm việc cũ của Cty TNHH MTV xổ số kiến thiết Hà Giang để bán đấu giá quyền sử dụng đất (Quy hoạch đất ở)</t>
  </si>
  <si>
    <t>Tổ 8, phường Trần Phú</t>
  </si>
  <si>
    <t>Thu hồi, chuyển mục đích sử dụng đất khu tập thể kho bạc để bán đấu giá quyền sử dụng đất (Quy hoạch đất ở)</t>
  </si>
  <si>
    <t>Khu đô thị mới Phú Hưng</t>
  </si>
  <si>
    <t>Khu đô thị hỗn hợp tổ 7 phường Quang Trung</t>
  </si>
  <si>
    <t>Khu đô thị hỗn hợp phường Quang Trung</t>
  </si>
  <si>
    <t>RSX, HNK</t>
  </si>
  <si>
    <t>Thu hồi đất để xây dựng khu đô thị mới thuộc tổ 8, 9, 10 phường Nguyễn Trãi</t>
  </si>
  <si>
    <t>Dự án khu đô thị mới phường Ngọc Hà</t>
  </si>
  <si>
    <t>Bố trí giao đất tái định cư thuộc tại khu đất tổ 1, phường Quang Trung</t>
  </si>
  <si>
    <t>Khu đô thị mới Hà Sơn</t>
  </si>
  <si>
    <t>Khu dân cư Bồng Lai (Núi Thái Sơn)</t>
  </si>
  <si>
    <t>RSX, CLN, ODT, NTS</t>
  </si>
  <si>
    <t xml:space="preserve">Khu đô thị Phương Thiện (Thanh Hà - GĐ 2) </t>
  </si>
  <si>
    <t>LUC, DGT, NTS</t>
  </si>
  <si>
    <t>Khu Tái đình cư tại khu Nà Ngù, tổ 3, phường Quang Trung</t>
  </si>
  <si>
    <t>Khu tái định cư tổ 3, phường Quang Trung</t>
  </si>
  <si>
    <t>Khu đô thị mới Quyết Thắng</t>
  </si>
  <si>
    <t>ONT, SKX, HNK, CLN, RSX</t>
  </si>
  <si>
    <t>Phường Ngọc Hà, xã Ngọc Đường</t>
  </si>
  <si>
    <t>Đất phát triển hạ tầng</t>
  </si>
  <si>
    <t>Phát triển đất hạ tầng đô thị tại khu đất của HTX Rau cá Minh Khai cũ</t>
  </si>
  <si>
    <t>NTS, HNK</t>
  </si>
  <si>
    <t>NTS=2.5; HNK=2.5</t>
  </si>
  <si>
    <t>Chuyển mục đích sử dụng đất để làm mặt bằng sân công nghiệp thuộc dự án khai thác cát, sỏi lòng sông Lô thôn Nà Miều, xã Phương Tiến và xóm Nà Rang, xã Phong Quang, huyện Vị Xuyên (Quy hoạch đất sản xuất vật liệu xây dựng)</t>
  </si>
  <si>
    <t xml:space="preserve">Thu hồi đất, chuyển mục đích sử dụng đất và giao đất cho Cty TNHHKS Hồng Hà để khai thác khoáng sản cát sỏi làm vật liệu xây dựng thông thường </t>
  </si>
  <si>
    <t>SON, NTS, LUC, HNK, RSX, BCS</t>
  </si>
  <si>
    <t>SON=2.11; NTS=0.17; LUC=0.08; HNK=0.26; RSX=0.58; BCS=0.04</t>
  </si>
  <si>
    <t>Thay đổi tổng diện tích, loại đất như bên</t>
  </si>
  <si>
    <t>Chuyển mục đích sử dụng đất để phục vụ khai thác, kinh doanh cát sỏi làm vật liệu xây dựng (Công ty 282)</t>
  </si>
  <si>
    <t>Dự án thu hồi chuyển mục đích sử dụng đất để thu hút đầu tư tại khu đất Trung tâm giáo dục thường xuyên</t>
  </si>
  <si>
    <t>Khu du lịch nghỉ dưỡng thôn Hạ Thành, xã Phương Độ, khu vực thác số 6 (Quy hoạch đất thương mại dịch vụ)</t>
  </si>
  <si>
    <t>CSD, HNK, RSX</t>
  </si>
  <si>
    <t>Dự án "Green Blessing - Trồng rau hữu cơ gắn với phát triển du lịch có trách nhiệm</t>
  </si>
  <si>
    <t>Cửa hàng bán lẻ xăng dầu Phương Độ của Công ty TNHH Thái Hà - Hà Giang</t>
  </si>
  <si>
    <t>CLN, SON</t>
  </si>
  <si>
    <t>Dự án khách sạn Tây Bắc</t>
  </si>
  <si>
    <t>Tòa nhà hỗn hợp Apartment của Công ty Tuấn Sơn (Đất thương mại dịch vụ)</t>
  </si>
  <si>
    <t>Thu hồi, chuyển mục đích sử dụng đất một phần diện tích khu đất trụ sở làm việc trung tâm Văn hóa thông tin và du lịch thành phố để bán đấu giá quyền sử dụng đất (Đất thương mại dịch vụ)</t>
  </si>
  <si>
    <t>Nhà hàng sông núi (Quy hoạch đất thương mại dịch vụ)</t>
  </si>
  <si>
    <t>Khách sạn PHOENIX (Quy hoạch đất thương mại dịch vụ)</t>
  </si>
  <si>
    <t>ODT, SON</t>
  </si>
  <si>
    <r>
      <t>Đầu tư phát triển các dịch vụ kết hợp với trang trí tạo điểm nhấn mỹ quan đô thị công viên cây xanh và khu vực trung tâm thành phố Hà Giang, tỉnh Hà Giang</t>
    </r>
    <r>
      <rPr>
        <i/>
        <sz val="12"/>
        <rFont val="Times New Roman"/>
        <family val="1"/>
      </rPr>
      <t xml:space="preserve"> </t>
    </r>
    <r>
      <rPr>
        <sz val="12"/>
        <rFont val="Times New Roman"/>
        <family val="1"/>
      </rPr>
      <t>(Quy hoạch đất thương mại dịch vụ)</t>
    </r>
  </si>
  <si>
    <t>Dự án 03 nhà chòi bờ sông lô, cạnh công viên cây xanh (Quy hoạch đất thương mại dịch vụ)</t>
  </si>
  <si>
    <t>Cửa hàng bán lẻ xăng dầu thành phố Hà Giang của Công ty TNHH Hoa Tờ (Quy hoạch đất thương mại dịch vụ)</t>
  </si>
  <si>
    <t>ONT, CLN, SON</t>
  </si>
  <si>
    <t>Khu du lịch sinh thái Trường Xuân (Quy hoạch đất thương mại dịch vụ)</t>
  </si>
  <si>
    <t>CLN, HNK, SON, SKC, ODT</t>
  </si>
  <si>
    <t xml:space="preserve">Khu trung tâm thương mại, nhà phố thương mại dịch vụ giải trí tại khu đất Trường trung cấp Y </t>
  </si>
  <si>
    <t>Trung tâm hội chợ - triển lãm của tỉnh</t>
  </si>
  <si>
    <t>Khu du lịch sinh thái Bản Tùy</t>
  </si>
  <si>
    <t>LUC, HNK, NTS, ONT, DGT, HNK, NTS, ONT, DGT, DTL, CSD</t>
  </si>
  <si>
    <t>Thu hồi đất để thực hiện thu hút đầu tư tại khu đất Trường chính trị</t>
  </si>
  <si>
    <t>Xây dựng không gian du lịch văn hóa Trà Hà Giang</t>
  </si>
  <si>
    <t xml:space="preserve">LUC=0,15   BHK=0,07   </t>
  </si>
  <si>
    <t>Dự án khu du lịch nghỉ dưỡng sinh thái núi Mỏ Neo</t>
  </si>
  <si>
    <t>RPH, NHK</t>
  </si>
  <si>
    <t>Cửa hàng giới thiệu và bán sản phẩm nông sản dược liệu và kinh doanh xăng dầu cao nguyên đá Đồng Văn - Hộ gia đình cá nhân</t>
  </si>
  <si>
    <t>Thay đổi lại tên dự án</t>
  </si>
  <si>
    <t>Khu du lịch sinh thái Cao Bành</t>
  </si>
  <si>
    <t>HNK, RSX</t>
  </si>
  <si>
    <t>Thay đổi diện tích RSX=0.77; HNK=0.63</t>
  </si>
  <si>
    <t>Khu du lịch sinh thái nghỉ dưỡng Hoa Đá II</t>
  </si>
  <si>
    <t>Khu du lịch sinh thái dân tộc thôn Hạ Thành, xã Phương Độ</t>
  </si>
  <si>
    <t>RSX, LUC, ONT, HNK, CLN</t>
  </si>
  <si>
    <t>Thu hồi, chuyển mục đích sử dụng đất để thu hút đầu tư tại khu đất trụ sở Thành ủy-HĐND-UBND thành phố</t>
  </si>
  <si>
    <t>Thu hồi, chuyển mục đích sử dụng đất để thu hút đầu tư tại khu đất Đài phát thanh truyền hình và Viện kiểm sát nhân dân tỉnh</t>
  </si>
  <si>
    <t>Xây dựng kho vật liệu nổ công nghiệp</t>
  </si>
  <si>
    <t>Chuyển lên mục đất thương mại dịch vụ</t>
  </si>
  <si>
    <t>Khu du lịch sinh thái đồi chè cổ thụ thôn Cao Bành</t>
  </si>
  <si>
    <t>Khu du lịch sinh thái Tát - Bôn thôn Cao Bành</t>
  </si>
  <si>
    <t>Thu hồi chuyển mục đích sử dụng đất sang công viên mini thôn Bản Tùy</t>
  </si>
  <si>
    <t>Đường nội đồng thôn Lâm Đồng (nhà ông Ái -&gt; nhà ông Bạn)</t>
  </si>
  <si>
    <t>Trung tâm giáo dục nghề nghiệp và Sát hạch lái xe loại 2 tại tổ 4, phường Quang Trung (Quy hoạch đất thương mại dịch vụ)</t>
  </si>
  <si>
    <t>RSX, CLN, NTS</t>
  </si>
  <si>
    <t>Đất giao thông</t>
  </si>
  <si>
    <t>Đường Hạ Thành đi Làng Vài</t>
  </si>
  <si>
    <t>Đường Hạ Thành đi thôn Tân Thành</t>
  </si>
  <si>
    <t>Đường NaThác xã Phương Thiện đi thôn Cao Bành xã Phương Độ</t>
  </si>
  <si>
    <t>LUA (LUC/LUK), SON</t>
  </si>
  <si>
    <t>LUA (LUC/LUK), RSX, RPH, CSD, HNK)</t>
  </si>
  <si>
    <t>LUA (LUC/LUK), RSX, HNK, SON, CSD</t>
  </si>
  <si>
    <t>Xã Phương Độ, Xã Phương Thiện</t>
  </si>
  <si>
    <t>Đất ở tại thôn Hạ Thành xã Phương Độ</t>
  </si>
  <si>
    <t>Đất xây dựng cơ sở giáo dục đào tạo</t>
  </si>
  <si>
    <t>Trường tiểu học xã Phương Độ</t>
  </si>
  <si>
    <t>LUC, HNK, DGT</t>
  </si>
  <si>
    <t>Trừ đi phần diện tích DGD có sẵn</t>
  </si>
  <si>
    <t>Đất giáo dục tại xã Phương Độ</t>
  </si>
  <si>
    <t>LUA (LUC/LUK), CLN, HNK, NTD, CSD</t>
  </si>
  <si>
    <t>CLN, NTD, LUC</t>
  </si>
  <si>
    <t>Sở GT yêu cầu bỏ</t>
  </si>
  <si>
    <t>KH 2021/Sở GT yêu cầu bỏ</t>
  </si>
  <si>
    <t>Mở rộng đất quốc phòng (Đại đội 19+20) tại thôn Tha, xã Phương Thiện</t>
  </si>
  <si>
    <t>CLN, HNK, RSX</t>
  </si>
  <si>
    <t>Đường dân sinh nối từ ranh giới đất của công ty Lâm Sinh thuộc thôn Nà Báu nối với đường nhựa đi ra UBND xã Ngọc Đường</t>
  </si>
  <si>
    <t>Sửa lại mã đất, diện tích</t>
  </si>
  <si>
    <t>Khu du lịch sinh thái đồi chè cổ thụ thôn Cao Bành (khu 1+2; Khu đất thương mại dịch vụ)</t>
  </si>
  <si>
    <t>RSX, LUA (LUC/ LUK), CLN</t>
  </si>
  <si>
    <t>Đất giáo dục tại trường cấp 2 xã Phương Độ</t>
  </si>
  <si>
    <t>Đầu tư xây dựng trường mầm non Hoa Đào tại địa điểm mới</t>
  </si>
  <si>
    <t xml:space="preserve">Đấu giá quyền sử dụng đất ở tại vị trí trường Hoa Đào cũ </t>
  </si>
  <si>
    <t>Dự án cụm công nghiệp Hà Tân tại xã Phương Độ</t>
  </si>
  <si>
    <t>LUA (LUC/LUK),DTL</t>
  </si>
  <si>
    <t>Đất thương mại dịch vụ</t>
  </si>
  <si>
    <t>Chuyển mục đích quyền sử dụng đất để thu hút đầu tư thương mại, dịch vụ tại xã Phương Độ (Khu vực 1)</t>
  </si>
  <si>
    <t>LUC, CLN, ONT, RSX, HNK</t>
  </si>
  <si>
    <t>ONT, RSX, CLN, DGT, HNK</t>
  </si>
  <si>
    <t>Xem lại vì bên trên  mã HT ghi khác bên dưới (bản giấy)</t>
  </si>
  <si>
    <t>Mở rộng trường tiểu học Kim Đồng tại tổ 1 phường Minh Khai</t>
  </si>
  <si>
    <t>phường Minh Khai</t>
  </si>
  <si>
    <t>Cửa hàng trưng bày, giới thiệu sản phẩm tại tổ 1 phường Minh Khai</t>
  </si>
  <si>
    <t>Khu du lịch sinh thái đồi chè cổ thụ thôn Cao Bành (khu 1+2; Khu đất ở)</t>
  </si>
  <si>
    <t>Khu Cao Bành - Tát Bồ</t>
  </si>
  <si>
    <t>LUA (LUC/LUK),RSX, ONT, HNK</t>
  </si>
  <si>
    <t>Xem lại xem có trùng mục 11 bản giấy ko?</t>
  </si>
  <si>
    <t>Trừ đi phần diện tích DGT có sẵn/ xem lại mã LUA lấy vào LUC hay LUK</t>
  </si>
  <si>
    <t>Trừ đi phần diện tích DGT có sẵn/xem lại mã LUA lấy vào LUC hay LUK</t>
  </si>
  <si>
    <t>xem lại mã LUA lấy vào LUC hay LUK</t>
  </si>
  <si>
    <t>Xem lại xem có trùng 127 ở sheet công trình mới ko? Nếu ko thì mục đích sử dụng là gì (Để đưa vào mã QH)/xem lại mã LUA lấy vào LUC hay LUK</t>
  </si>
  <si>
    <t>THÀNH PHỐ HÀ GIANG</t>
  </si>
  <si>
    <r>
      <t xml:space="preserve">Khu phát triển công nghiệp </t>
    </r>
    <r>
      <rPr>
        <b/>
        <i/>
        <sz val="12"/>
        <rFont val="Times New Roman"/>
        <family val="1"/>
      </rPr>
      <t>(khu công nghiệp, cụm công nghiệp)</t>
    </r>
  </si>
  <si>
    <r>
      <t xml:space="preserve">Khu đô thị </t>
    </r>
    <r>
      <rPr>
        <b/>
        <i/>
        <sz val="12"/>
        <rFont val="Times New Roman"/>
        <family val="1"/>
      </rPr>
      <t>(trong đó có khu đô thị mới)</t>
    </r>
  </si>
  <si>
    <t xml:space="preserve">KẾT QUẢ THỰC HIỆN QUY HOẠCH SỬ DỤNG ĐẤT KỲ TRƯỚC </t>
  </si>
  <si>
    <t>DIỆN TÍCH CHUYỂN MỤC ĐÍCH SỬ DỤNG ĐẤT TRONG KỲ QUY HOẠCH PHÂN BỔ ĐẾN TỪNG ĐƠN VỊ HÀNH CHÍNH CẤP XÃ CỦA THÀNH PHỐ HÀ GIANG</t>
  </si>
  <si>
    <t>DIỆN TÍCH ĐẤT CHƯA SỬ DỤNG ĐƯA VÀO SỬ DỤNG TRONG KỲ QUY HOẠCH PHÂN BỔ ĐẾN TỪNG ĐƠN VỊ HÀNH CHÍNH CẤP XÃ CỦA THÀNH PHỐ HÀ GIANG</t>
  </si>
  <si>
    <t>CHU CHUYỂN ĐẤT ĐAI TRONG KỲ ĐIỀU CHỈNH QUY HOẠCH 10 NĂM (2021-2030) CỦA TP HÀ GIANG</t>
  </si>
  <si>
    <t>Diện tích hiện trạng  năm 2023</t>
  </si>
  <si>
    <t>DIỆN TÍCH, CƠ CẤU SỬ DỤNG ĐẤT CÁC KHU CHỨC NĂNG CỦA THÀNH PHỐ HÀ GIANG</t>
  </si>
  <si>
    <t>HIỆN TRẠNG SỬ DỤNG ĐẤT NĂM 2023 THÀNH PHỐ HÀ GIANG</t>
  </si>
  <si>
    <t>ĐIỀU CHỈNH QUY HOẠCH SỬ DỤNG ĐẤT ĐẾN NĂM 2030 THÀNH PHỐ HÀ GIANG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</si>
</sst>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3" formatCode="_(* #,##0.00_);_(* \(#,##0.00\);_(* &quot;-&quot;??_);_(@_)"/>
    <numFmt numFmtId="164" formatCode="_-* #,##0.00_-;\-* #,##0.00_-;_-* &quot;-&quot;??_-;_-@_-"/>
    <numFmt numFmtId="165" formatCode="#,##0.0000"/>
    <numFmt numFmtId="166" formatCode="#,##0.000"/>
    <numFmt numFmtId="167" formatCode="0.0"/>
    <numFmt numFmtId="168" formatCode="0.00_);[Red]\(0.00\)"/>
    <numFmt numFmtId="169" formatCode="0.000"/>
    <numFmt numFmtId="170" formatCode="_-* #,##0_-;\-* #,##0_-;_-* &quot;-&quot;_-;_-@_-"/>
  </numFmts>
  <fonts count="47">
    <font>
      <sz val="10"/>
      <name val="Arial"/>
    </font>
    <font>
      <sz val="11"/>
      <color theme="1"/>
      <name val="Calibri"/>
      <family val="2"/>
      <scheme val="minor"/>
    </font>
    <font>
      <sz val="11"/>
      <color theme="1"/>
      <name val="Calibri"/>
      <family val="2"/>
      <scheme val="minor"/>
    </font>
    <font>
      <sz val="10"/>
      <name val="Arial"/>
      <family val="2"/>
    </font>
    <font>
      <sz val="12"/>
      <color theme="1"/>
      <name val="Times New Roman"/>
      <family val="1"/>
    </font>
    <font>
      <sz val="12"/>
      <name val="Times New Roman"/>
      <family val="1"/>
    </font>
    <font>
      <sz val="10"/>
      <color theme="1"/>
      <name val=".VnArial Narrow"/>
      <family val="2"/>
    </font>
    <font>
      <b/>
      <sz val="12"/>
      <color theme="1"/>
      <name val="Times New Roman"/>
      <family val="1"/>
    </font>
    <font>
      <b/>
      <sz val="10"/>
      <color theme="1"/>
      <name val="Times New Roman"/>
      <family val="1"/>
    </font>
    <font>
      <i/>
      <sz val="10"/>
      <name val="Times New Roman"/>
      <family val="1"/>
    </font>
    <font>
      <b/>
      <sz val="12"/>
      <name val="Times New Roman"/>
      <family val="1"/>
    </font>
    <font>
      <sz val="10"/>
      <color theme="1"/>
      <name val="Times New Roman"/>
      <family val="1"/>
    </font>
    <font>
      <b/>
      <sz val="10"/>
      <color theme="1"/>
      <name val="Times New Roman"/>
      <family val="1"/>
      <charset val="163"/>
    </font>
    <font>
      <b/>
      <sz val="10"/>
      <color theme="1"/>
      <name val=".VnArial Narrow"/>
      <family val="2"/>
    </font>
    <font>
      <sz val="10"/>
      <color theme="1"/>
      <name val="Times New Roman"/>
      <family val="1"/>
      <charset val="163"/>
    </font>
    <font>
      <sz val="10"/>
      <color theme="1"/>
      <name val="Calibri Light"/>
      <family val="1"/>
      <charset val="163"/>
      <scheme val="major"/>
    </font>
    <font>
      <i/>
      <sz val="12"/>
      <color theme="1"/>
      <name val="Times New Roman"/>
      <family val="1"/>
    </font>
    <font>
      <i/>
      <sz val="12"/>
      <name val="Times New Roman"/>
      <family val="1"/>
    </font>
    <font>
      <i/>
      <sz val="10"/>
      <color theme="1"/>
      <name val="Times New Roman"/>
      <family val="1"/>
    </font>
    <font>
      <i/>
      <sz val="10"/>
      <color theme="1"/>
      <name val=".VnArial Narrow"/>
      <family val="2"/>
    </font>
    <font>
      <i/>
      <sz val="10"/>
      <color theme="1"/>
      <name val="Times New Roman"/>
      <family val="1"/>
      <charset val="163"/>
    </font>
    <font>
      <i/>
      <sz val="10"/>
      <color theme="1"/>
      <name val="Calibri Light"/>
      <family val="1"/>
      <charset val="163"/>
      <scheme val="major"/>
    </font>
    <font>
      <b/>
      <sz val="10"/>
      <color theme="1"/>
      <name val="Calibri Light"/>
      <family val="1"/>
      <charset val="163"/>
      <scheme val="major"/>
    </font>
    <font>
      <sz val="11"/>
      <name val="UVnTime"/>
    </font>
    <font>
      <b/>
      <i/>
      <sz val="10"/>
      <color theme="1"/>
      <name val="Times New Roman"/>
      <family val="1"/>
    </font>
    <font>
      <b/>
      <sz val="10"/>
      <name val="Times New Roman"/>
      <family val="1"/>
    </font>
    <font>
      <sz val="12"/>
      <color rgb="FFFF0000"/>
      <name val="Times New Roman"/>
      <family val="1"/>
    </font>
    <font>
      <b/>
      <sz val="12"/>
      <color rgb="FFFF0000"/>
      <name val="Times New Roman"/>
      <family val="1"/>
    </font>
    <font>
      <b/>
      <i/>
      <sz val="12"/>
      <name val="Times New Roman"/>
      <family val="1"/>
    </font>
    <font>
      <b/>
      <i/>
      <sz val="12"/>
      <color rgb="FFFF0000"/>
      <name val="Times New Roman"/>
      <family val="1"/>
    </font>
    <font>
      <sz val="12"/>
      <name val=".VnArial Narrow"/>
      <family val="2"/>
    </font>
    <font>
      <i/>
      <sz val="12"/>
      <name val=".VnArial Narrow"/>
      <family val="2"/>
    </font>
    <font>
      <b/>
      <sz val="12"/>
      <name val=".VnArial Narrow"/>
      <family val="2"/>
    </font>
    <font>
      <sz val="11"/>
      <name val="Times New Roman"/>
      <family val="1"/>
    </font>
    <font>
      <sz val="11"/>
      <color rgb="FFFF0000"/>
      <name val="Times New Roman"/>
      <family val="1"/>
    </font>
    <font>
      <sz val="11"/>
      <name val="Calibri"/>
      <family val="2"/>
      <scheme val="minor"/>
    </font>
    <font>
      <sz val="10"/>
      <name val="Arial"/>
      <family val="2"/>
    </font>
    <font>
      <sz val="10"/>
      <color rgb="FFFF0000"/>
      <name val="Arial"/>
      <family val="2"/>
    </font>
    <font>
      <sz val="14"/>
      <name val="Times New Roman"/>
      <family val="1"/>
    </font>
    <font>
      <i/>
      <sz val="12"/>
      <color rgb="FFFF0000"/>
      <name val="Times New Roman"/>
      <family val="1"/>
    </font>
    <font>
      <sz val="11"/>
      <color indexed="8"/>
      <name val="Calibri"/>
      <family val="2"/>
    </font>
    <font>
      <sz val="10"/>
      <name val="Times New Roman"/>
      <family val="1"/>
    </font>
    <font>
      <b/>
      <sz val="11"/>
      <name val="Times New Roman"/>
      <family val="1"/>
    </font>
    <font>
      <b/>
      <i/>
      <sz val="11"/>
      <name val="Times New Roman"/>
      <family val="1"/>
    </font>
    <font>
      <i/>
      <sz val="11"/>
      <name val="Times New Roman"/>
      <family val="1"/>
    </font>
    <font>
      <i/>
      <sz val="10"/>
      <name val="Times New Roman"/>
      <family val="1"/>
      <charset val="163"/>
    </font>
    <font>
      <sz val="10"/>
      <name val="Arial"/>
    </font>
  </fonts>
  <fills count="4">
    <fill>
      <patternFill patternType="none"/>
    </fill>
    <fill>
      <patternFill patternType="gray125"/>
    </fill>
    <fill>
      <patternFill patternType="solid">
        <fgColor theme="1" tint="0.249977111117893"/>
        <bgColor indexed="64"/>
      </patternFill>
    </fill>
    <fill>
      <patternFill patternType="solid">
        <fgColor rgb="FFFFFF00"/>
        <bgColor indexed="64"/>
      </patternFill>
    </fill>
  </fills>
  <borders count="21">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diagonal/>
    </border>
    <border>
      <left style="thin">
        <color indexed="64"/>
      </left>
      <right style="thin">
        <color indexed="64"/>
      </right>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16">
    <xf numFmtId="0" fontId="0" fillId="0" borderId="0"/>
    <xf numFmtId="164" fontId="3" fillId="0" borderId="0" applyFont="0" applyFill="0" applyBorder="0" applyAlignment="0" applyProtection="0"/>
    <xf numFmtId="0" fontId="23" fillId="0" borderId="0"/>
    <xf numFmtId="164" fontId="36" fillId="0" borderId="0" applyFont="0" applyFill="0" applyBorder="0" applyAlignment="0" applyProtection="0"/>
    <xf numFmtId="0" fontId="38" fillId="0" borderId="0"/>
    <xf numFmtId="0" fontId="36" fillId="0" borderId="0"/>
    <xf numFmtId="0" fontId="36" fillId="0" borderId="0"/>
    <xf numFmtId="0" fontId="36" fillId="0" borderId="0"/>
    <xf numFmtId="0" fontId="2" fillId="0" borderId="0"/>
    <xf numFmtId="0" fontId="3" fillId="0" borderId="0"/>
    <xf numFmtId="170" fontId="3"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0" fontId="3" fillId="0" borderId="0"/>
    <xf numFmtId="0" fontId="3" fillId="0" borderId="0"/>
    <xf numFmtId="0" fontId="46" fillId="0" borderId="0" applyFont="0" applyFill="0" applyBorder="0" applyAlignment="0" applyProtection="0"/>
  </cellStyleXfs>
  <cellXfs count="452">
    <xf numFmtId="0" fontId="0" fillId="0" borderId="0" xfId="0"/>
    <xf numFmtId="4" fontId="5" fillId="0" borderId="0" xfId="0" applyNumberFormat="1" applyFont="1" applyAlignment="1">
      <alignment vertical="center" wrapText="1"/>
    </xf>
    <xf numFmtId="2" fontId="5" fillId="0" borderId="0" xfId="0" applyNumberFormat="1" applyFont="1" applyAlignment="1">
      <alignment vertical="center" wrapText="1"/>
    </xf>
    <xf numFmtId="0" fontId="10" fillId="0" borderId="0" xfId="0" applyFont="1"/>
    <xf numFmtId="4" fontId="10" fillId="0" borderId="2" xfId="0" applyNumberFormat="1" applyFont="1" applyBorder="1" applyAlignment="1">
      <alignment horizontal="center" vertical="center" wrapText="1"/>
    </xf>
    <xf numFmtId="0" fontId="7" fillId="0" borderId="2" xfId="0" applyFont="1" applyBorder="1" applyAlignment="1">
      <alignment horizontal="center" vertical="center" wrapText="1"/>
    </xf>
    <xf numFmtId="0" fontId="5" fillId="0" borderId="2" xfId="0" quotePrefix="1" applyFont="1" applyBorder="1" applyAlignment="1">
      <alignment horizontal="center" vertical="center" wrapText="1"/>
    </xf>
    <xf numFmtId="0" fontId="7" fillId="0" borderId="2" xfId="0" quotePrefix="1" applyFont="1" applyBorder="1" applyAlignment="1">
      <alignment horizontal="center" vertical="center" wrapText="1"/>
    </xf>
    <xf numFmtId="43" fontId="10" fillId="0" borderId="2" xfId="0" applyNumberFormat="1" applyFont="1" applyBorder="1" applyAlignment="1">
      <alignment vertical="center" wrapText="1"/>
    </xf>
    <xf numFmtId="4" fontId="10" fillId="0" borderId="2" xfId="0" applyNumberFormat="1" applyFont="1" applyBorder="1" applyAlignment="1">
      <alignment vertical="center" wrapText="1"/>
    </xf>
    <xf numFmtId="0" fontId="7" fillId="0" borderId="2" xfId="0" applyFont="1" applyBorder="1" applyAlignment="1">
      <alignment vertical="center" wrapText="1"/>
    </xf>
    <xf numFmtId="0" fontId="4" fillId="0" borderId="2" xfId="0" applyFont="1" applyBorder="1" applyAlignment="1">
      <alignment horizontal="center" vertical="center" wrapText="1"/>
    </xf>
    <xf numFmtId="0" fontId="4" fillId="0" borderId="2" xfId="0" applyFont="1" applyBorder="1" applyAlignment="1">
      <alignment vertical="center" wrapText="1"/>
    </xf>
    <xf numFmtId="43" fontId="5" fillId="0" borderId="2" xfId="0" applyNumberFormat="1" applyFont="1" applyBorder="1" applyAlignment="1">
      <alignment vertical="center" wrapText="1"/>
    </xf>
    <xf numFmtId="4" fontId="5" fillId="0" borderId="2" xfId="0" applyNumberFormat="1" applyFont="1" applyBorder="1" applyAlignment="1">
      <alignment vertical="center" wrapText="1"/>
    </xf>
    <xf numFmtId="0" fontId="16" fillId="0" borderId="2" xfId="0" applyFont="1" applyBorder="1" applyAlignment="1">
      <alignment horizontal="center" vertical="center" wrapText="1"/>
    </xf>
    <xf numFmtId="0" fontId="16" fillId="0" borderId="2" xfId="0" applyFont="1" applyBorder="1" applyAlignment="1">
      <alignment vertical="center" wrapText="1"/>
    </xf>
    <xf numFmtId="43" fontId="17" fillId="0" borderId="2" xfId="0" applyNumberFormat="1" applyFont="1" applyBorder="1" applyAlignment="1">
      <alignment horizontal="center" vertical="center" wrapText="1"/>
    </xf>
    <xf numFmtId="43" fontId="17" fillId="0" borderId="2" xfId="0" applyNumberFormat="1" applyFont="1" applyBorder="1" applyAlignment="1">
      <alignment vertical="center" wrapText="1"/>
    </xf>
    <xf numFmtId="4" fontId="17" fillId="0" borderId="2" xfId="0" applyNumberFormat="1" applyFont="1" applyBorder="1" applyAlignment="1">
      <alignment vertical="center" wrapText="1"/>
    </xf>
    <xf numFmtId="16" fontId="4" fillId="0" borderId="2" xfId="0" applyNumberFormat="1" applyFont="1" applyBorder="1" applyAlignment="1">
      <alignment horizontal="center" vertical="center" wrapText="1"/>
    </xf>
    <xf numFmtId="43" fontId="5" fillId="0" borderId="2" xfId="0" applyNumberFormat="1" applyFont="1" applyBorder="1" applyAlignment="1">
      <alignment horizontal="center" vertical="center" wrapText="1"/>
    </xf>
    <xf numFmtId="43" fontId="10" fillId="0" borderId="2" xfId="0" applyNumberFormat="1" applyFont="1" applyBorder="1" applyAlignment="1">
      <alignment horizontal="center" vertical="center" wrapText="1"/>
    </xf>
    <xf numFmtId="0" fontId="16" fillId="0" borderId="2" xfId="2" applyFont="1" applyBorder="1" applyAlignment="1">
      <alignment vertical="center" wrapText="1"/>
    </xf>
    <xf numFmtId="17" fontId="4" fillId="0" borderId="2" xfId="0" applyNumberFormat="1" applyFont="1" applyBorder="1" applyAlignment="1">
      <alignment horizontal="center" vertical="center" wrapText="1"/>
    </xf>
    <xf numFmtId="43" fontId="5" fillId="0" borderId="2" xfId="1" applyNumberFormat="1" applyFont="1" applyFill="1" applyBorder="1" applyAlignment="1">
      <alignment vertical="center" wrapText="1"/>
    </xf>
    <xf numFmtId="0" fontId="5" fillId="0" borderId="0" xfId="0" applyFont="1" applyAlignment="1">
      <alignment vertical="center" wrapText="1"/>
    </xf>
    <xf numFmtId="0" fontId="10" fillId="0" borderId="2" xfId="0" applyFont="1" applyBorder="1" applyAlignment="1">
      <alignment horizontal="center" vertical="center" wrapText="1"/>
    </xf>
    <xf numFmtId="0" fontId="25" fillId="0" borderId="0" xfId="0" applyFont="1"/>
    <xf numFmtId="0" fontId="10" fillId="0" borderId="2" xfId="0" applyFont="1" applyBorder="1" applyAlignment="1">
      <alignment vertical="center" wrapText="1"/>
    </xf>
    <xf numFmtId="0" fontId="17" fillId="0" borderId="0" xfId="0" applyFont="1" applyAlignment="1">
      <alignment vertical="center" wrapText="1"/>
    </xf>
    <xf numFmtId="0" fontId="5" fillId="0" borderId="2" xfId="0" applyFont="1" applyBorder="1" applyAlignment="1">
      <alignment horizontal="center" vertical="center" wrapText="1"/>
    </xf>
    <xf numFmtId="0" fontId="10" fillId="0" borderId="2" xfId="0" quotePrefix="1" applyFont="1" applyBorder="1" applyAlignment="1">
      <alignment horizontal="center" vertical="center" wrapText="1"/>
    </xf>
    <xf numFmtId="0" fontId="10" fillId="0" borderId="0" xfId="0" applyFont="1" applyAlignment="1">
      <alignment vertical="center" wrapText="1"/>
    </xf>
    <xf numFmtId="164" fontId="10" fillId="0" borderId="0" xfId="1" applyFont="1" applyFill="1" applyAlignment="1">
      <alignment vertical="center" wrapText="1"/>
    </xf>
    <xf numFmtId="164" fontId="27" fillId="0" borderId="0" xfId="1" applyFont="1" applyFill="1" applyAlignment="1">
      <alignment vertical="center" wrapText="1"/>
    </xf>
    <xf numFmtId="4" fontId="10" fillId="0" borderId="9" xfId="0" applyNumberFormat="1" applyFont="1" applyBorder="1" applyAlignment="1">
      <alignment vertical="center" wrapText="1"/>
    </xf>
    <xf numFmtId="0" fontId="5" fillId="0" borderId="2" xfId="0" applyFont="1" applyBorder="1" applyAlignment="1">
      <alignment vertical="center" wrapText="1"/>
    </xf>
    <xf numFmtId="4" fontId="5" fillId="0" borderId="9" xfId="0" applyNumberFormat="1" applyFont="1" applyBorder="1" applyAlignment="1">
      <alignment vertical="center" wrapText="1"/>
    </xf>
    <xf numFmtId="0" fontId="17" fillId="0" borderId="2" xfId="0" applyFont="1" applyBorder="1" applyAlignment="1">
      <alignment horizontal="center" vertical="center" wrapText="1"/>
    </xf>
    <xf numFmtId="0" fontId="17" fillId="0" borderId="2" xfId="0" applyFont="1" applyBorder="1" applyAlignment="1">
      <alignment vertical="center" wrapText="1"/>
    </xf>
    <xf numFmtId="16" fontId="5" fillId="0" borderId="2" xfId="0" applyNumberFormat="1" applyFont="1" applyBorder="1" applyAlignment="1">
      <alignment horizontal="center" vertical="center" wrapText="1"/>
    </xf>
    <xf numFmtId="164" fontId="28" fillId="0" borderId="0" xfId="1" applyFont="1" applyFill="1" applyAlignment="1">
      <alignment vertical="center" wrapText="1"/>
    </xf>
    <xf numFmtId="164" fontId="29" fillId="0" borderId="0" xfId="1" applyFont="1" applyFill="1" applyAlignment="1">
      <alignment vertical="center" wrapText="1"/>
    </xf>
    <xf numFmtId="4" fontId="10" fillId="0" borderId="0" xfId="0" applyNumberFormat="1" applyFont="1" applyAlignment="1">
      <alignment vertical="center" wrapText="1"/>
    </xf>
    <xf numFmtId="4" fontId="10" fillId="0" borderId="15" xfId="0" applyNumberFormat="1" applyFont="1" applyBorder="1" applyAlignment="1">
      <alignment vertical="center" wrapText="1"/>
    </xf>
    <xf numFmtId="0" fontId="5" fillId="0" borderId="0" xfId="0" applyFont="1" applyAlignment="1">
      <alignment horizontal="center" vertical="center" wrapText="1"/>
    </xf>
    <xf numFmtId="43" fontId="5" fillId="0" borderId="0" xfId="1" applyNumberFormat="1" applyFont="1" applyFill="1" applyBorder="1" applyAlignment="1">
      <alignment vertical="center" wrapText="1"/>
    </xf>
    <xf numFmtId="0" fontId="17" fillId="0" borderId="1" xfId="0" applyFont="1" applyBorder="1" applyAlignment="1">
      <alignment horizontal="right" vertical="center" wrapText="1"/>
    </xf>
    <xf numFmtId="0" fontId="10" fillId="0" borderId="0" xfId="0" applyFont="1" applyAlignment="1">
      <alignment vertical="center"/>
    </xf>
    <xf numFmtId="0" fontId="30" fillId="0" borderId="0" xfId="0" applyFont="1" applyAlignment="1">
      <alignment vertical="center" wrapText="1"/>
    </xf>
    <xf numFmtId="0" fontId="30" fillId="0" borderId="0" xfId="0" applyFont="1" applyAlignment="1">
      <alignment horizontal="center" vertical="center" wrapText="1"/>
    </xf>
    <xf numFmtId="166" fontId="30" fillId="0" borderId="0" xfId="0" applyNumberFormat="1" applyFont="1" applyAlignment="1">
      <alignment vertical="center" wrapText="1"/>
    </xf>
    <xf numFmtId="0" fontId="30" fillId="2" borderId="0" xfId="0" applyFont="1" applyFill="1" applyAlignment="1">
      <alignment vertical="center" wrapText="1"/>
    </xf>
    <xf numFmtId="0" fontId="10" fillId="2" borderId="0" xfId="0" applyFont="1" applyFill="1" applyAlignment="1">
      <alignment vertical="center" wrapText="1"/>
    </xf>
    <xf numFmtId="0" fontId="31" fillId="0" borderId="1" xfId="0" applyFont="1" applyBorder="1" applyAlignment="1">
      <alignment vertical="center" wrapText="1"/>
    </xf>
    <xf numFmtId="0" fontId="10" fillId="0" borderId="4" xfId="0" applyFont="1" applyBorder="1" applyAlignment="1">
      <alignment vertical="center" wrapText="1"/>
    </xf>
    <xf numFmtId="0" fontId="10" fillId="0" borderId="5" xfId="0" applyFont="1" applyBorder="1" applyAlignment="1">
      <alignment vertical="center" wrapText="1"/>
    </xf>
    <xf numFmtId="0" fontId="32" fillId="0" borderId="0" xfId="0" applyFont="1" applyAlignment="1">
      <alignment vertical="center" wrapText="1"/>
    </xf>
    <xf numFmtId="0" fontId="10" fillId="2" borderId="2" xfId="0" applyFont="1" applyFill="1" applyBorder="1" applyAlignment="1">
      <alignment horizontal="center" vertical="center" wrapText="1"/>
    </xf>
    <xf numFmtId="0" fontId="5" fillId="2" borderId="2" xfId="0" quotePrefix="1" applyFont="1" applyFill="1" applyBorder="1" applyAlignment="1">
      <alignment horizontal="center" vertical="center" wrapText="1"/>
    </xf>
    <xf numFmtId="4" fontId="10" fillId="2" borderId="16" xfId="0" applyNumberFormat="1" applyFont="1" applyFill="1" applyBorder="1" applyAlignment="1">
      <alignment vertical="center" wrapText="1"/>
    </xf>
    <xf numFmtId="4" fontId="10" fillId="0" borderId="16" xfId="0" applyNumberFormat="1" applyFont="1" applyBorder="1" applyAlignment="1">
      <alignment vertical="center" wrapText="1"/>
    </xf>
    <xf numFmtId="2" fontId="10" fillId="0" borderId="0" xfId="0" applyNumberFormat="1" applyFont="1" applyAlignment="1">
      <alignment vertical="center" wrapText="1"/>
    </xf>
    <xf numFmtId="16" fontId="5" fillId="0" borderId="2" xfId="0" quotePrefix="1" applyNumberFormat="1" applyFont="1" applyBorder="1" applyAlignment="1">
      <alignment horizontal="center" vertical="center" wrapText="1"/>
    </xf>
    <xf numFmtId="4" fontId="5" fillId="0" borderId="2" xfId="0" applyNumberFormat="1" applyFont="1" applyBorder="1" applyAlignment="1">
      <alignment horizontal="center" vertical="center" wrapText="1"/>
    </xf>
    <xf numFmtId="4" fontId="5" fillId="2" borderId="9" xfId="0" applyNumberFormat="1" applyFont="1" applyFill="1" applyBorder="1" applyAlignment="1">
      <alignment vertical="center" wrapText="1"/>
    </xf>
    <xf numFmtId="4" fontId="10" fillId="2" borderId="9" xfId="0" applyNumberFormat="1" applyFont="1" applyFill="1" applyBorder="1" applyAlignment="1">
      <alignment vertical="center" wrapText="1"/>
    </xf>
    <xf numFmtId="0" fontId="17" fillId="0" borderId="2" xfId="0" quotePrefix="1" applyFont="1" applyBorder="1" applyAlignment="1">
      <alignment horizontal="center" vertical="center" wrapText="1"/>
    </xf>
    <xf numFmtId="4" fontId="17" fillId="2" borderId="10" xfId="0" applyNumberFormat="1" applyFont="1" applyFill="1" applyBorder="1" applyAlignment="1">
      <alignment vertical="center" wrapText="1"/>
    </xf>
    <xf numFmtId="4" fontId="17" fillId="0" borderId="10" xfId="0" applyNumberFormat="1" applyFont="1" applyBorder="1" applyAlignment="1">
      <alignment vertical="center" wrapText="1"/>
    </xf>
    <xf numFmtId="2" fontId="17" fillId="0" borderId="0" xfId="0" applyNumberFormat="1" applyFont="1" applyAlignment="1">
      <alignment vertical="center" wrapText="1"/>
    </xf>
    <xf numFmtId="2" fontId="28" fillId="0" borderId="0" xfId="0" applyNumberFormat="1" applyFont="1" applyAlignment="1">
      <alignment vertical="center" wrapText="1"/>
    </xf>
    <xf numFmtId="0" fontId="31" fillId="0" borderId="0" xfId="0" applyFont="1" applyAlignment="1">
      <alignment vertical="center" wrapText="1"/>
    </xf>
    <xf numFmtId="4" fontId="10" fillId="2" borderId="15" xfId="0" applyNumberFormat="1" applyFont="1" applyFill="1" applyBorder="1" applyAlignment="1">
      <alignment vertical="center" wrapText="1"/>
    </xf>
    <xf numFmtId="0" fontId="17" fillId="0" borderId="0" xfId="0" applyFont="1" applyAlignment="1">
      <alignment vertical="center"/>
    </xf>
    <xf numFmtId="0" fontId="5" fillId="2" borderId="0" xfId="0" applyFont="1" applyFill="1" applyAlignment="1">
      <alignment vertical="center" wrapText="1"/>
    </xf>
    <xf numFmtId="164" fontId="5" fillId="0" borderId="0" xfId="0" applyNumberFormat="1" applyFont="1" applyAlignment="1">
      <alignment vertical="center" wrapText="1"/>
    </xf>
    <xf numFmtId="164" fontId="10" fillId="0" borderId="2" xfId="1" applyFont="1" applyFill="1" applyBorder="1" applyAlignment="1">
      <alignment vertical="center" wrapText="1"/>
    </xf>
    <xf numFmtId="164" fontId="5" fillId="0" borderId="2" xfId="1" applyFont="1" applyFill="1" applyBorder="1" applyAlignment="1">
      <alignment vertical="center" wrapText="1"/>
    </xf>
    <xf numFmtId="4" fontId="17" fillId="0" borderId="0" xfId="0" applyNumberFormat="1" applyFont="1" applyAlignment="1">
      <alignment vertical="center" wrapText="1"/>
    </xf>
    <xf numFmtId="164" fontId="10" fillId="0" borderId="0" xfId="0" applyNumberFormat="1" applyFont="1" applyAlignment="1">
      <alignment vertical="center" wrapText="1"/>
    </xf>
    <xf numFmtId="0" fontId="17" fillId="0" borderId="2" xfId="2" applyFont="1" applyBorder="1" applyAlignment="1">
      <alignment vertical="center"/>
    </xf>
    <xf numFmtId="0" fontId="17" fillId="0" borderId="2" xfId="0" applyFont="1" applyBorder="1" applyAlignment="1">
      <alignment horizontal="center"/>
    </xf>
    <xf numFmtId="0" fontId="17" fillId="0" borderId="2" xfId="0" applyFont="1" applyBorder="1"/>
    <xf numFmtId="164" fontId="10" fillId="0" borderId="2" xfId="1" applyFont="1" applyFill="1" applyBorder="1" applyAlignment="1">
      <alignment horizontal="center" vertical="center"/>
    </xf>
    <xf numFmtId="164" fontId="5" fillId="0" borderId="2" xfId="1" applyFont="1" applyFill="1" applyBorder="1" applyAlignment="1">
      <alignment horizontal="center" vertical="center"/>
    </xf>
    <xf numFmtId="164" fontId="17" fillId="0" borderId="2" xfId="1" applyFont="1" applyFill="1" applyBorder="1" applyAlignment="1">
      <alignment horizontal="center" vertical="center"/>
    </xf>
    <xf numFmtId="164" fontId="17" fillId="0" borderId="2" xfId="1" applyFont="1" applyFill="1" applyBorder="1" applyAlignment="1">
      <alignment horizontal="center"/>
    </xf>
    <xf numFmtId="164" fontId="17" fillId="0" borderId="2" xfId="1" applyFont="1" applyFill="1" applyBorder="1" applyAlignment="1">
      <alignment horizontal="center" vertical="center" wrapText="1"/>
    </xf>
    <xf numFmtId="0" fontId="16" fillId="0" borderId="2" xfId="0" applyFont="1" applyFill="1" applyBorder="1" applyAlignment="1">
      <alignment vertical="center" wrapText="1"/>
    </xf>
    <xf numFmtId="0" fontId="16" fillId="0" borderId="2" xfId="0" applyFont="1" applyFill="1" applyBorder="1" applyAlignment="1">
      <alignment horizontal="center" vertical="center" wrapText="1"/>
    </xf>
    <xf numFmtId="0" fontId="4" fillId="0" borderId="0" xfId="0" applyFont="1" applyFill="1" applyAlignment="1">
      <alignment vertical="center" wrapText="1"/>
    </xf>
    <xf numFmtId="0" fontId="4" fillId="0" borderId="0" xfId="0" applyFont="1" applyFill="1" applyAlignment="1">
      <alignment horizontal="center" vertical="center" wrapText="1"/>
    </xf>
    <xf numFmtId="0" fontId="5" fillId="0" borderId="0" xfId="0" applyFont="1" applyFill="1" applyAlignment="1">
      <alignment horizontal="center" vertical="center" wrapText="1"/>
    </xf>
    <xf numFmtId="4" fontId="4" fillId="0" borderId="0" xfId="0" applyNumberFormat="1" applyFont="1" applyFill="1" applyAlignment="1">
      <alignment vertical="center" wrapText="1"/>
    </xf>
    <xf numFmtId="4" fontId="5" fillId="0" borderId="0" xfId="0" applyNumberFormat="1" applyFont="1" applyFill="1" applyAlignment="1">
      <alignment vertical="center" wrapText="1"/>
    </xf>
    <xf numFmtId="0" fontId="6" fillId="0" borderId="0" xfId="0" applyFont="1" applyFill="1" applyAlignment="1">
      <alignment vertical="center" wrapText="1"/>
    </xf>
    <xf numFmtId="4" fontId="6" fillId="0" borderId="0" xfId="0" applyNumberFormat="1" applyFont="1" applyFill="1" applyAlignment="1">
      <alignment vertical="center" wrapText="1"/>
    </xf>
    <xf numFmtId="0" fontId="7" fillId="0" borderId="0" xfId="0" applyFont="1" applyFill="1" applyAlignment="1">
      <alignment vertical="center" wrapText="1"/>
    </xf>
    <xf numFmtId="2" fontId="4" fillId="0" borderId="0" xfId="0" applyNumberFormat="1" applyFont="1" applyFill="1" applyAlignment="1">
      <alignment vertical="center" wrapText="1"/>
    </xf>
    <xf numFmtId="2" fontId="5" fillId="0" borderId="0" xfId="0" applyNumberFormat="1" applyFont="1" applyFill="1" applyAlignment="1">
      <alignment vertical="center" wrapText="1"/>
    </xf>
    <xf numFmtId="2" fontId="6" fillId="0" borderId="0" xfId="0" applyNumberFormat="1" applyFont="1" applyFill="1" applyAlignment="1">
      <alignment vertical="center" wrapText="1"/>
    </xf>
    <xf numFmtId="0" fontId="8" fillId="0" borderId="0" xfId="0" applyFont="1" applyFill="1" applyAlignment="1">
      <alignment horizontal="center" vertical="center" wrapText="1"/>
    </xf>
    <xf numFmtId="165" fontId="6" fillId="0" borderId="0" xfId="0" applyNumberFormat="1" applyFont="1" applyFill="1" applyAlignment="1">
      <alignment vertical="center" wrapText="1"/>
    </xf>
    <xf numFmtId="0" fontId="10" fillId="0" borderId="0" xfId="0" applyFont="1" applyFill="1"/>
    <xf numFmtId="0" fontId="8" fillId="0" borderId="4" xfId="0" applyFont="1" applyFill="1" applyBorder="1" applyAlignment="1">
      <alignment vertical="center" wrapText="1"/>
    </xf>
    <xf numFmtId="0" fontId="8" fillId="0" borderId="5" xfId="0" applyFont="1" applyFill="1" applyBorder="1" applyAlignment="1">
      <alignment vertical="center" wrapText="1"/>
    </xf>
    <xf numFmtId="4" fontId="10" fillId="0" borderId="2" xfId="0" applyNumberFormat="1" applyFont="1" applyFill="1" applyBorder="1" applyAlignment="1">
      <alignment horizontal="center" vertical="center" wrapText="1"/>
    </xf>
    <xf numFmtId="0" fontId="7" fillId="0" borderId="2"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4" fillId="0" borderId="2" xfId="0" quotePrefix="1" applyFont="1" applyFill="1" applyBorder="1" applyAlignment="1">
      <alignment horizontal="center" vertical="center" wrapText="1"/>
    </xf>
    <xf numFmtId="0" fontId="5" fillId="0" borderId="2" xfId="0" quotePrefix="1" applyFont="1" applyFill="1" applyBorder="1" applyAlignment="1">
      <alignment horizontal="center" vertical="center" wrapText="1"/>
    </xf>
    <xf numFmtId="0" fontId="11" fillId="0" borderId="2" xfId="0" quotePrefix="1" applyFont="1" applyFill="1" applyBorder="1" applyAlignment="1">
      <alignment horizontal="center" vertical="center" wrapText="1"/>
    </xf>
    <xf numFmtId="0" fontId="6" fillId="0" borderId="2" xfId="0" applyFont="1" applyFill="1" applyBorder="1" applyAlignment="1">
      <alignment vertical="center" wrapText="1"/>
    </xf>
    <xf numFmtId="0" fontId="11" fillId="0" borderId="0" xfId="0" applyFont="1" applyFill="1" applyAlignment="1">
      <alignment vertical="center" wrapText="1"/>
    </xf>
    <xf numFmtId="4" fontId="4" fillId="0" borderId="2" xfId="0" quotePrefix="1" applyNumberFormat="1" applyFont="1" applyFill="1" applyBorder="1" applyAlignment="1">
      <alignment horizontal="center" vertical="center" wrapText="1"/>
    </xf>
    <xf numFmtId="0" fontId="7" fillId="0" borderId="2" xfId="0" quotePrefix="1" applyFont="1" applyFill="1" applyBorder="1" applyAlignment="1">
      <alignment horizontal="center" vertical="center" wrapText="1"/>
    </xf>
    <xf numFmtId="43" fontId="10" fillId="0" borderId="2" xfId="0" applyNumberFormat="1" applyFont="1" applyFill="1" applyBorder="1" applyAlignment="1">
      <alignment vertical="center" wrapText="1"/>
    </xf>
    <xf numFmtId="4" fontId="10" fillId="0" borderId="2" xfId="0" applyNumberFormat="1" applyFont="1" applyFill="1" applyBorder="1" applyAlignment="1">
      <alignment vertical="center" wrapText="1"/>
    </xf>
    <xf numFmtId="43" fontId="7" fillId="0" borderId="2" xfId="0" quotePrefix="1" applyNumberFormat="1" applyFont="1" applyFill="1" applyBorder="1" applyAlignment="1">
      <alignment horizontal="right" vertical="center" wrapText="1"/>
    </xf>
    <xf numFmtId="43" fontId="10" fillId="0" borderId="2" xfId="0" quotePrefix="1" applyNumberFormat="1" applyFont="1" applyFill="1" applyBorder="1" applyAlignment="1">
      <alignment horizontal="right" vertical="center" wrapText="1"/>
    </xf>
    <xf numFmtId="4" fontId="7" fillId="0" borderId="2" xfId="0" quotePrefix="1" applyNumberFormat="1" applyFont="1" applyFill="1" applyBorder="1" applyAlignment="1">
      <alignment horizontal="right" vertical="center" wrapText="1"/>
    </xf>
    <xf numFmtId="4" fontId="8" fillId="0" borderId="8" xfId="0" quotePrefix="1" applyNumberFormat="1" applyFont="1" applyFill="1" applyBorder="1" applyAlignment="1">
      <alignment horizontal="center" vertical="center" wrapText="1"/>
    </xf>
    <xf numFmtId="0" fontId="8" fillId="0" borderId="8" xfId="0" applyFont="1" applyFill="1" applyBorder="1" applyAlignment="1">
      <alignment vertical="center" wrapText="1"/>
    </xf>
    <xf numFmtId="4" fontId="8" fillId="0" borderId="8" xfId="0" applyNumberFormat="1" applyFont="1" applyFill="1" applyBorder="1" applyAlignment="1">
      <alignment vertical="center" wrapText="1"/>
    </xf>
    <xf numFmtId="43" fontId="8" fillId="0" borderId="8" xfId="0" applyNumberFormat="1" applyFont="1" applyFill="1" applyBorder="1" applyAlignment="1">
      <alignment vertical="center" wrapText="1"/>
    </xf>
    <xf numFmtId="4" fontId="12" fillId="0" borderId="8" xfId="0" applyNumberFormat="1" applyFont="1" applyFill="1" applyBorder="1" applyAlignment="1">
      <alignment vertical="center" wrapText="1"/>
    </xf>
    <xf numFmtId="4" fontId="8" fillId="0" borderId="0" xfId="0" applyNumberFormat="1" applyFont="1" applyFill="1" applyAlignment="1">
      <alignment vertical="center" wrapText="1"/>
    </xf>
    <xf numFmtId="0" fontId="8" fillId="0" borderId="0" xfId="0" applyFont="1" applyFill="1" applyAlignment="1">
      <alignment vertical="center" wrapText="1"/>
    </xf>
    <xf numFmtId="0" fontId="7" fillId="0" borderId="2" xfId="0" applyFont="1" applyFill="1" applyBorder="1" applyAlignment="1">
      <alignment vertical="center" wrapText="1"/>
    </xf>
    <xf numFmtId="43" fontId="7" fillId="0" borderId="2" xfId="0" applyNumberFormat="1" applyFont="1" applyFill="1" applyBorder="1" applyAlignment="1">
      <alignment horizontal="right" vertical="center" wrapText="1"/>
    </xf>
    <xf numFmtId="43" fontId="10" fillId="0" borderId="2" xfId="0" applyNumberFormat="1" applyFont="1" applyFill="1" applyBorder="1" applyAlignment="1">
      <alignment horizontal="right" vertical="center" wrapText="1"/>
    </xf>
    <xf numFmtId="4" fontId="7" fillId="0" borderId="2" xfId="0" applyNumberFormat="1" applyFont="1" applyFill="1" applyBorder="1" applyAlignment="1">
      <alignment horizontal="right" vertical="center" wrapText="1"/>
    </xf>
    <xf numFmtId="0" fontId="13" fillId="0" borderId="0" xfId="0" applyFont="1" applyFill="1" applyAlignment="1">
      <alignment vertical="center" wrapText="1"/>
    </xf>
    <xf numFmtId="0" fontId="4" fillId="0" borderId="2" xfId="0" applyFont="1" applyFill="1" applyBorder="1" applyAlignment="1">
      <alignment horizontal="center" vertical="center" wrapText="1"/>
    </xf>
    <xf numFmtId="0" fontId="4" fillId="0" borderId="2" xfId="0" applyFont="1" applyFill="1" applyBorder="1" applyAlignment="1">
      <alignment vertical="center" wrapText="1"/>
    </xf>
    <xf numFmtId="43" fontId="5" fillId="0" borderId="2" xfId="0" applyNumberFormat="1" applyFont="1" applyFill="1" applyBorder="1" applyAlignment="1">
      <alignment vertical="center" wrapText="1"/>
    </xf>
    <xf numFmtId="4" fontId="5" fillId="0" borderId="2" xfId="0" applyNumberFormat="1" applyFont="1" applyFill="1" applyBorder="1" applyAlignment="1">
      <alignment vertical="center" wrapText="1"/>
    </xf>
    <xf numFmtId="43" fontId="4" fillId="0" borderId="2" xfId="0" applyNumberFormat="1" applyFont="1" applyFill="1" applyBorder="1" applyAlignment="1">
      <alignment horizontal="right" vertical="center" wrapText="1"/>
    </xf>
    <xf numFmtId="43" fontId="5" fillId="0" borderId="2" xfId="0" applyNumberFormat="1" applyFont="1" applyFill="1" applyBorder="1" applyAlignment="1">
      <alignment horizontal="right" vertical="center" wrapText="1"/>
    </xf>
    <xf numFmtId="4" fontId="5" fillId="0" borderId="2" xfId="0" applyNumberFormat="1" applyFont="1" applyFill="1" applyBorder="1" applyAlignment="1">
      <alignment horizontal="right" vertical="center" wrapText="1"/>
    </xf>
    <xf numFmtId="4" fontId="11" fillId="0" borderId="9" xfId="0" applyNumberFormat="1" applyFont="1" applyFill="1" applyBorder="1" applyAlignment="1">
      <alignment vertical="center" wrapText="1"/>
    </xf>
    <xf numFmtId="2" fontId="11" fillId="0" borderId="9" xfId="0" applyNumberFormat="1" applyFont="1" applyFill="1" applyBorder="1" applyAlignment="1">
      <alignment vertical="center" wrapText="1"/>
    </xf>
    <xf numFmtId="4" fontId="14" fillId="0" borderId="8" xfId="0" applyNumberFormat="1" applyFont="1" applyFill="1" applyBorder="1" applyAlignment="1">
      <alignment vertical="center" wrapText="1"/>
    </xf>
    <xf numFmtId="0" fontId="15" fillId="0" borderId="9" xfId="0" applyFont="1" applyFill="1" applyBorder="1" applyAlignment="1">
      <alignment vertical="center" wrapText="1"/>
    </xf>
    <xf numFmtId="43" fontId="14" fillId="0" borderId="9" xfId="0" applyNumberFormat="1" applyFont="1" applyFill="1" applyBorder="1" applyAlignment="1">
      <alignment vertical="center" wrapText="1"/>
    </xf>
    <xf numFmtId="4" fontId="4" fillId="0" borderId="2" xfId="0" applyNumberFormat="1" applyFont="1" applyFill="1" applyBorder="1" applyAlignment="1">
      <alignment horizontal="right" vertical="center" wrapText="1"/>
    </xf>
    <xf numFmtId="43" fontId="17" fillId="0" borderId="2" xfId="0" applyNumberFormat="1" applyFont="1" applyFill="1" applyBorder="1" applyAlignment="1">
      <alignment horizontal="center" vertical="center" wrapText="1"/>
    </xf>
    <xf numFmtId="43" fontId="17" fillId="0" borderId="2" xfId="0" applyNumberFormat="1" applyFont="1" applyFill="1" applyBorder="1" applyAlignment="1">
      <alignment horizontal="right" vertical="center" wrapText="1"/>
    </xf>
    <xf numFmtId="4" fontId="17" fillId="0" borderId="2" xfId="0" applyNumberFormat="1" applyFont="1" applyFill="1" applyBorder="1" applyAlignment="1">
      <alignment horizontal="right" vertical="center" wrapText="1"/>
    </xf>
    <xf numFmtId="4" fontId="18" fillId="0" borderId="9" xfId="0" applyNumberFormat="1" applyFont="1" applyFill="1" applyBorder="1" applyAlignment="1">
      <alignment vertical="center" wrapText="1"/>
    </xf>
    <xf numFmtId="0" fontId="19" fillId="0" borderId="9" xfId="0" applyFont="1" applyFill="1" applyBorder="1" applyAlignment="1">
      <alignment vertical="center" wrapText="1"/>
    </xf>
    <xf numFmtId="43" fontId="11" fillId="0" borderId="9" xfId="0" applyNumberFormat="1" applyFont="1" applyFill="1" applyBorder="1" applyAlignment="1">
      <alignment vertical="center" wrapText="1"/>
    </xf>
    <xf numFmtId="0" fontId="19" fillId="0" borderId="0" xfId="0" applyFont="1" applyFill="1" applyAlignment="1">
      <alignment vertical="center" wrapText="1"/>
    </xf>
    <xf numFmtId="43" fontId="17" fillId="0" borderId="2" xfId="0" applyNumberFormat="1" applyFont="1" applyFill="1" applyBorder="1" applyAlignment="1">
      <alignment vertical="center" wrapText="1"/>
    </xf>
    <xf numFmtId="4" fontId="17" fillId="0" borderId="2" xfId="0" applyNumberFormat="1" applyFont="1" applyFill="1" applyBorder="1" applyAlignment="1">
      <alignment vertical="center" wrapText="1"/>
    </xf>
    <xf numFmtId="43" fontId="16" fillId="0" borderId="2" xfId="0" applyNumberFormat="1" applyFont="1" applyFill="1" applyBorder="1" applyAlignment="1">
      <alignment horizontal="right" vertical="center" wrapText="1"/>
    </xf>
    <xf numFmtId="2" fontId="18" fillId="0" borderId="9" xfId="0" applyNumberFormat="1" applyFont="1" applyFill="1" applyBorder="1" applyAlignment="1">
      <alignment vertical="center" wrapText="1"/>
    </xf>
    <xf numFmtId="4" fontId="20" fillId="0" borderId="8" xfId="0" applyNumberFormat="1" applyFont="1" applyFill="1" applyBorder="1" applyAlignment="1">
      <alignment vertical="center" wrapText="1"/>
    </xf>
    <xf numFmtId="0" fontId="21" fillId="0" borderId="9" xfId="0" applyFont="1" applyFill="1" applyBorder="1" applyAlignment="1">
      <alignment vertical="center" wrapText="1"/>
    </xf>
    <xf numFmtId="43" fontId="20" fillId="0" borderId="9" xfId="0" applyNumberFormat="1" applyFont="1" applyFill="1" applyBorder="1" applyAlignment="1">
      <alignment vertical="center" wrapText="1"/>
    </xf>
    <xf numFmtId="4" fontId="16" fillId="0" borderId="2" xfId="0" applyNumberFormat="1" applyFont="1" applyFill="1" applyBorder="1" applyAlignment="1">
      <alignment horizontal="right" vertical="center" wrapText="1"/>
    </xf>
    <xf numFmtId="16" fontId="4" fillId="0" borderId="2" xfId="0" applyNumberFormat="1" applyFont="1" applyFill="1" applyBorder="1" applyAlignment="1">
      <alignment horizontal="center" vertical="center" wrapText="1"/>
    </xf>
    <xf numFmtId="43" fontId="5" fillId="0" borderId="2" xfId="0" applyNumberFormat="1" applyFont="1" applyFill="1" applyBorder="1" applyAlignment="1">
      <alignment horizontal="center" vertical="center" wrapText="1"/>
    </xf>
    <xf numFmtId="0" fontId="6" fillId="0" borderId="9" xfId="0" applyFont="1" applyFill="1" applyBorder="1" applyAlignment="1">
      <alignment vertical="center" wrapText="1"/>
    </xf>
    <xf numFmtId="43" fontId="8" fillId="0" borderId="9" xfId="0" applyNumberFormat="1" applyFont="1" applyFill="1" applyBorder="1" applyAlignment="1">
      <alignment vertical="center" wrapText="1"/>
    </xf>
    <xf numFmtId="43" fontId="19" fillId="0" borderId="0" xfId="0" applyNumberFormat="1" applyFont="1" applyFill="1" applyAlignment="1">
      <alignment vertical="center" wrapText="1"/>
    </xf>
    <xf numFmtId="43" fontId="10" fillId="0" borderId="2" xfId="0" applyNumberFormat="1" applyFont="1" applyFill="1" applyBorder="1" applyAlignment="1">
      <alignment horizontal="center" vertical="center" wrapText="1"/>
    </xf>
    <xf numFmtId="4" fontId="8" fillId="0" borderId="9" xfId="0" applyNumberFormat="1" applyFont="1" applyFill="1" applyBorder="1" applyAlignment="1">
      <alignment vertical="center" wrapText="1"/>
    </xf>
    <xf numFmtId="0" fontId="22" fillId="0" borderId="9" xfId="0" applyFont="1" applyFill="1" applyBorder="1" applyAlignment="1">
      <alignment vertical="center" wrapText="1"/>
    </xf>
    <xf numFmtId="43" fontId="12" fillId="0" borderId="9" xfId="0" applyNumberFormat="1" applyFont="1" applyFill="1" applyBorder="1" applyAlignment="1">
      <alignment vertical="center" wrapText="1"/>
    </xf>
    <xf numFmtId="0" fontId="16" fillId="0" borderId="2" xfId="2" applyFont="1" applyFill="1" applyBorder="1" applyAlignment="1">
      <alignment vertical="center" wrapText="1"/>
    </xf>
    <xf numFmtId="4" fontId="19" fillId="0" borderId="9" xfId="0" applyNumberFormat="1" applyFont="1" applyFill="1" applyBorder="1" applyAlignment="1">
      <alignment vertical="center" wrapText="1"/>
    </xf>
    <xf numFmtId="43" fontId="24" fillId="0" borderId="9" xfId="0" applyNumberFormat="1" applyFont="1" applyFill="1" applyBorder="1" applyAlignment="1">
      <alignment vertical="center" wrapText="1"/>
    </xf>
    <xf numFmtId="4" fontId="6" fillId="0" borderId="9" xfId="0" applyNumberFormat="1" applyFont="1" applyFill="1" applyBorder="1" applyAlignment="1">
      <alignment vertical="center" wrapText="1"/>
    </xf>
    <xf numFmtId="4" fontId="15" fillId="0" borderId="9" xfId="0" applyNumberFormat="1" applyFont="1" applyFill="1" applyBorder="1" applyAlignment="1">
      <alignment vertical="center" wrapText="1"/>
    </xf>
    <xf numFmtId="17" fontId="4" fillId="0" borderId="2" xfId="0" applyNumberFormat="1" applyFont="1" applyFill="1" applyBorder="1" applyAlignment="1">
      <alignment horizontal="center" vertical="center" wrapText="1"/>
    </xf>
    <xf numFmtId="4" fontId="10" fillId="0" borderId="2" xfId="0" applyNumberFormat="1" applyFont="1" applyFill="1" applyBorder="1" applyAlignment="1">
      <alignment horizontal="right" vertical="center" wrapText="1"/>
    </xf>
    <xf numFmtId="4" fontId="13" fillId="0" borderId="9" xfId="0" applyNumberFormat="1" applyFont="1" applyFill="1" applyBorder="1" applyAlignment="1">
      <alignment vertical="center" wrapText="1"/>
    </xf>
    <xf numFmtId="0" fontId="16" fillId="0" borderId="0" xfId="0" applyFont="1" applyFill="1" applyAlignment="1">
      <alignment vertical="center" wrapText="1"/>
    </xf>
    <xf numFmtId="0" fontId="5" fillId="0" borderId="0" xfId="0" applyFont="1" applyFill="1" applyAlignment="1">
      <alignment vertical="center" wrapText="1"/>
    </xf>
    <xf numFmtId="4" fontId="11" fillId="0" borderId="0" xfId="0" applyNumberFormat="1" applyFont="1" applyFill="1" applyAlignment="1">
      <alignment vertical="center" wrapText="1"/>
    </xf>
    <xf numFmtId="0" fontId="26" fillId="0" borderId="0" xfId="0" applyFont="1" applyFill="1" applyAlignment="1">
      <alignment vertical="center" wrapText="1"/>
    </xf>
    <xf numFmtId="43" fontId="10" fillId="0" borderId="0" xfId="0" applyNumberFormat="1" applyFont="1" applyFill="1" applyAlignment="1">
      <alignment horizontal="left" vertical="center" wrapText="1"/>
    </xf>
    <xf numFmtId="0" fontId="10" fillId="0" borderId="0" xfId="0" applyFont="1" applyFill="1" applyAlignment="1">
      <alignment horizontal="center" vertical="center" wrapText="1"/>
    </xf>
    <xf numFmtId="0" fontId="17" fillId="0" borderId="0" xfId="0" applyFont="1" applyFill="1" applyAlignment="1">
      <alignment vertical="center" wrapText="1"/>
    </xf>
    <xf numFmtId="0" fontId="10" fillId="0" borderId="2"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10" fillId="0" borderId="8" xfId="0" quotePrefix="1" applyFont="1" applyFill="1" applyBorder="1" applyAlignment="1">
      <alignment horizontal="center" vertical="center" wrapText="1"/>
    </xf>
    <xf numFmtId="0" fontId="10" fillId="0" borderId="0" xfId="0" applyFont="1" applyFill="1" applyAlignment="1">
      <alignment vertical="center" wrapText="1"/>
    </xf>
    <xf numFmtId="0" fontId="27" fillId="0" borderId="0" xfId="0" applyFont="1" applyFill="1" applyAlignment="1">
      <alignment vertical="center" wrapText="1"/>
    </xf>
    <xf numFmtId="4" fontId="10" fillId="0" borderId="8" xfId="0" quotePrefix="1" applyNumberFormat="1" applyFont="1" applyFill="1" applyBorder="1" applyAlignment="1">
      <alignment horizontal="center" vertical="center" wrapText="1"/>
    </xf>
    <xf numFmtId="4" fontId="10" fillId="0" borderId="9" xfId="0" applyNumberFormat="1" applyFont="1" applyFill="1" applyBorder="1" applyAlignment="1">
      <alignment vertical="center" wrapText="1"/>
    </xf>
    <xf numFmtId="43" fontId="10" fillId="0" borderId="0" xfId="0" applyNumberFormat="1" applyFont="1" applyFill="1" applyAlignment="1">
      <alignment vertical="center" wrapText="1"/>
    </xf>
    <xf numFmtId="0" fontId="5" fillId="0" borderId="2" xfId="0" applyFont="1" applyFill="1" applyBorder="1" applyAlignment="1">
      <alignment vertical="center" wrapText="1"/>
    </xf>
    <xf numFmtId="4" fontId="5" fillId="0" borderId="9" xfId="0" applyNumberFormat="1" applyFont="1" applyFill="1" applyBorder="1" applyAlignment="1">
      <alignment vertical="center" wrapText="1"/>
    </xf>
    <xf numFmtId="4" fontId="5" fillId="0" borderId="9" xfId="0" applyNumberFormat="1" applyFont="1" applyFill="1" applyBorder="1" applyAlignment="1">
      <alignment horizontal="right" vertical="center" wrapText="1"/>
    </xf>
    <xf numFmtId="0" fontId="17" fillId="0" borderId="2" xfId="0" applyFont="1" applyFill="1" applyBorder="1" applyAlignment="1">
      <alignment horizontal="center" vertical="center" wrapText="1"/>
    </xf>
    <xf numFmtId="0" fontId="17" fillId="0" borderId="2" xfId="0" applyFont="1" applyFill="1" applyBorder="1" applyAlignment="1">
      <alignment vertical="center" wrapText="1"/>
    </xf>
    <xf numFmtId="4" fontId="17" fillId="0" borderId="9" xfId="0" applyNumberFormat="1" applyFont="1" applyFill="1" applyBorder="1" applyAlignment="1">
      <alignment vertical="center" wrapText="1"/>
    </xf>
    <xf numFmtId="43" fontId="5" fillId="0" borderId="0" xfId="0" applyNumberFormat="1" applyFont="1" applyFill="1" applyAlignment="1">
      <alignment vertical="center" wrapText="1"/>
    </xf>
    <xf numFmtId="43" fontId="17" fillId="0" borderId="0" xfId="0" applyNumberFormat="1" applyFont="1" applyFill="1" applyAlignment="1">
      <alignment vertical="center" wrapText="1"/>
    </xf>
    <xf numFmtId="4" fontId="10" fillId="0" borderId="0" xfId="0" applyNumberFormat="1" applyFont="1" applyFill="1" applyAlignment="1">
      <alignment vertical="center" wrapText="1"/>
    </xf>
    <xf numFmtId="4" fontId="27" fillId="0" borderId="0" xfId="0" applyNumberFormat="1" applyFont="1" applyFill="1" applyAlignment="1">
      <alignment vertical="center" wrapText="1"/>
    </xf>
    <xf numFmtId="4" fontId="10" fillId="0" borderId="15" xfId="0" applyNumberFormat="1" applyFont="1" applyFill="1" applyBorder="1" applyAlignment="1">
      <alignment vertical="center" wrapText="1"/>
    </xf>
    <xf numFmtId="0" fontId="10" fillId="0" borderId="9" xfId="0" applyFont="1" applyFill="1" applyBorder="1" applyAlignment="1">
      <alignment vertical="center" wrapText="1"/>
    </xf>
    <xf numFmtId="0" fontId="26" fillId="0" borderId="2" xfId="0" applyFont="1" applyFill="1" applyBorder="1" applyAlignment="1">
      <alignment vertical="center" wrapText="1"/>
    </xf>
    <xf numFmtId="0" fontId="5" fillId="0" borderId="7" xfId="0" applyFont="1" applyFill="1" applyBorder="1" applyAlignment="1">
      <alignment vertical="center" wrapText="1"/>
    </xf>
    <xf numFmtId="0" fontId="26" fillId="0" borderId="7" xfId="0" applyFont="1" applyFill="1" applyBorder="1" applyAlignment="1">
      <alignment vertical="center" wrapText="1"/>
    </xf>
    <xf numFmtId="43" fontId="5" fillId="0" borderId="7" xfId="0" applyNumberFormat="1" applyFont="1" applyFill="1" applyBorder="1" applyAlignment="1">
      <alignment vertical="center" wrapText="1"/>
    </xf>
    <xf numFmtId="0" fontId="5" fillId="0" borderId="0" xfId="0" applyFont="1" applyFill="1" applyBorder="1" applyAlignment="1">
      <alignment vertical="center" wrapText="1"/>
    </xf>
    <xf numFmtId="0" fontId="17" fillId="0" borderId="0" xfId="0" applyFont="1" applyFill="1" applyBorder="1" applyAlignment="1">
      <alignment horizontal="left" vertical="center"/>
    </xf>
    <xf numFmtId="0" fontId="5" fillId="0" borderId="0" xfId="0" applyFont="1" applyFill="1" applyBorder="1" applyAlignment="1">
      <alignment horizontal="center" vertical="center" wrapText="1"/>
    </xf>
    <xf numFmtId="0" fontId="26" fillId="0" borderId="0" xfId="0" applyFont="1" applyFill="1" applyBorder="1" applyAlignment="1">
      <alignment vertical="center" wrapText="1"/>
    </xf>
    <xf numFmtId="43" fontId="5" fillId="0" borderId="0" xfId="0" applyNumberFormat="1" applyFont="1" applyFill="1" applyBorder="1" applyAlignment="1">
      <alignment vertical="center" wrapText="1"/>
    </xf>
    <xf numFmtId="164" fontId="30" fillId="0" borderId="0" xfId="1" applyFont="1" applyFill="1" applyAlignment="1">
      <alignment vertical="center"/>
    </xf>
    <xf numFmtId="0" fontId="17" fillId="0" borderId="2" xfId="2" applyFont="1" applyFill="1" applyBorder="1" applyAlignment="1">
      <alignment vertical="center"/>
    </xf>
    <xf numFmtId="164" fontId="5" fillId="0" borderId="0" xfId="1" applyFont="1" applyFill="1" applyAlignment="1">
      <alignment vertical="center"/>
    </xf>
    <xf numFmtId="0" fontId="5" fillId="0" borderId="9" xfId="0" applyFont="1" applyFill="1" applyBorder="1" applyAlignment="1">
      <alignment horizontal="center" vertical="center" wrapText="1"/>
    </xf>
    <xf numFmtId="0" fontId="35" fillId="0" borderId="0" xfId="0" applyFont="1" applyFill="1"/>
    <xf numFmtId="0" fontId="35" fillId="0" borderId="0" xfId="0" applyFont="1" applyFill="1" applyAlignment="1">
      <alignment wrapText="1"/>
    </xf>
    <xf numFmtId="0" fontId="10" fillId="0" borderId="9" xfId="0" applyFont="1" applyFill="1" applyBorder="1" applyAlignment="1">
      <alignment horizontal="center" vertical="center" wrapText="1"/>
    </xf>
    <xf numFmtId="0" fontId="5" fillId="0" borderId="0" xfId="0" applyFont="1" applyFill="1" applyBorder="1" applyAlignment="1">
      <alignment horizontal="left" vertical="center" wrapText="1"/>
    </xf>
    <xf numFmtId="0" fontId="0" fillId="0" borderId="0" xfId="0" applyFont="1" applyFill="1"/>
    <xf numFmtId="0" fontId="10" fillId="0" borderId="0" xfId="0" applyFont="1" applyFill="1" applyAlignment="1">
      <alignment horizontal="center" vertical="center" wrapText="1"/>
    </xf>
    <xf numFmtId="169" fontId="10" fillId="0" borderId="16" xfId="0" applyNumberFormat="1" applyFont="1" applyFill="1" applyBorder="1" applyAlignment="1">
      <alignment horizontal="center" vertical="center" wrapText="1"/>
    </xf>
    <xf numFmtId="0" fontId="10" fillId="0" borderId="16" xfId="0" applyFont="1" applyFill="1" applyBorder="1" applyAlignment="1">
      <alignment horizontal="center" vertical="center" wrapText="1"/>
    </xf>
    <xf numFmtId="2" fontId="10" fillId="0" borderId="16" xfId="0" applyNumberFormat="1" applyFont="1" applyFill="1" applyBorder="1" applyAlignment="1">
      <alignment horizontal="center" vertical="center" wrapText="1"/>
    </xf>
    <xf numFmtId="0" fontId="10" fillId="0" borderId="9" xfId="0" applyFont="1" applyFill="1" applyBorder="1" applyAlignment="1">
      <alignment horizontal="left" vertical="center" wrapText="1"/>
    </xf>
    <xf numFmtId="2" fontId="5" fillId="0" borderId="9" xfId="0" applyNumberFormat="1" applyFont="1" applyFill="1" applyBorder="1" applyAlignment="1">
      <alignment horizontal="center" vertical="center" wrapText="1"/>
    </xf>
    <xf numFmtId="0" fontId="5" fillId="0" borderId="9" xfId="0" applyFont="1" applyFill="1" applyBorder="1" applyAlignment="1">
      <alignment horizontal="left" vertical="center" wrapText="1"/>
    </xf>
    <xf numFmtId="0" fontId="33" fillId="0" borderId="9" xfId="0" applyFont="1" applyFill="1" applyBorder="1" applyAlignment="1">
      <alignment vertical="center" wrapText="1"/>
    </xf>
    <xf numFmtId="2" fontId="33" fillId="0" borderId="9" xfId="0" applyNumberFormat="1" applyFont="1" applyFill="1" applyBorder="1" applyAlignment="1">
      <alignment horizontal="center" vertical="center" wrapText="1"/>
    </xf>
    <xf numFmtId="0" fontId="33" fillId="0" borderId="9" xfId="0" applyFont="1" applyFill="1" applyBorder="1" applyAlignment="1">
      <alignment horizontal="center" vertical="center" wrapText="1"/>
    </xf>
    <xf numFmtId="0" fontId="5" fillId="0" borderId="9" xfId="0" applyFont="1" applyFill="1" applyBorder="1" applyAlignment="1">
      <alignment vertical="center" wrapText="1"/>
    </xf>
    <xf numFmtId="0" fontId="28" fillId="0" borderId="9" xfId="0" applyFont="1" applyFill="1" applyBorder="1" applyAlignment="1">
      <alignment horizontal="center" vertical="center" wrapText="1"/>
    </xf>
    <xf numFmtId="0" fontId="28" fillId="0" borderId="9" xfId="0" applyFont="1" applyFill="1" applyBorder="1" applyAlignment="1">
      <alignment horizontal="left" vertical="center" wrapText="1"/>
    </xf>
    <xf numFmtId="0" fontId="17" fillId="0" borderId="9" xfId="0" applyFont="1" applyFill="1" applyBorder="1" applyAlignment="1">
      <alignment horizontal="center" vertical="center" wrapText="1"/>
    </xf>
    <xf numFmtId="0" fontId="5" fillId="0" borderId="9" xfId="0" applyFont="1" applyFill="1" applyBorder="1" applyAlignment="1">
      <alignment horizontal="justify" vertical="center" wrapText="1"/>
    </xf>
    <xf numFmtId="0" fontId="5" fillId="0" borderId="9" xfId="2" applyFont="1" applyFill="1" applyBorder="1" applyAlignment="1">
      <alignment horizontal="center" vertical="center" wrapText="1"/>
    </xf>
    <xf numFmtId="0" fontId="5" fillId="0" borderId="9" xfId="0" applyNumberFormat="1" applyFont="1" applyFill="1" applyBorder="1" applyAlignment="1">
      <alignment vertical="center" wrapText="1"/>
    </xf>
    <xf numFmtId="0" fontId="5" fillId="0" borderId="9" xfId="0" applyNumberFormat="1" applyFont="1" applyFill="1" applyBorder="1" applyAlignment="1">
      <alignment horizontal="center" vertical="center" wrapText="1"/>
    </xf>
    <xf numFmtId="2" fontId="5" fillId="0" borderId="9" xfId="0" applyNumberFormat="1" applyFont="1" applyFill="1" applyBorder="1" applyAlignment="1">
      <alignment horizontal="center" vertical="center"/>
    </xf>
    <xf numFmtId="0" fontId="5" fillId="0" borderId="9" xfId="0" applyFont="1" applyFill="1" applyBorder="1" applyAlignment="1">
      <alignment horizontal="center" vertical="center"/>
    </xf>
    <xf numFmtId="0" fontId="5" fillId="0" borderId="9" xfId="0" applyFont="1" applyFill="1" applyBorder="1"/>
    <xf numFmtId="0" fontId="5" fillId="0" borderId="9" xfId="2" applyFont="1" applyFill="1" applyBorder="1" applyAlignment="1">
      <alignment horizontal="center" vertical="center"/>
    </xf>
    <xf numFmtId="2" fontId="10" fillId="0" borderId="9" xfId="0" applyNumberFormat="1" applyFont="1" applyFill="1" applyBorder="1" applyAlignment="1">
      <alignment horizontal="center" vertical="center" wrapText="1"/>
    </xf>
    <xf numFmtId="2" fontId="5" fillId="0" borderId="9" xfId="0" applyNumberFormat="1" applyFont="1" applyFill="1" applyBorder="1" applyAlignment="1">
      <alignment horizontal="left" vertical="center" wrapText="1"/>
    </xf>
    <xf numFmtId="0" fontId="0" fillId="0" borderId="9" xfId="0" applyFont="1" applyFill="1" applyBorder="1"/>
    <xf numFmtId="0" fontId="33" fillId="0" borderId="9" xfId="0" applyFont="1" applyFill="1" applyBorder="1" applyAlignment="1">
      <alignment horizontal="center" vertical="center"/>
    </xf>
    <xf numFmtId="2" fontId="5" fillId="0" borderId="9" xfId="0" applyNumberFormat="1" applyFont="1" applyFill="1" applyBorder="1" applyAlignment="1">
      <alignment vertical="center" wrapText="1"/>
    </xf>
    <xf numFmtId="0" fontId="5" fillId="0" borderId="15" xfId="0" applyFont="1" applyFill="1" applyBorder="1" applyAlignment="1">
      <alignment horizontal="center" vertical="center" wrapText="1"/>
    </xf>
    <xf numFmtId="0" fontId="5" fillId="0" borderId="15" xfId="0" applyFont="1" applyFill="1" applyBorder="1" applyAlignment="1">
      <alignment vertical="center" wrapText="1"/>
    </xf>
    <xf numFmtId="2" fontId="5" fillId="0" borderId="15" xfId="0" applyNumberFormat="1" applyFont="1" applyFill="1" applyBorder="1" applyAlignment="1">
      <alignment horizontal="center" vertical="center" wrapText="1"/>
    </xf>
    <xf numFmtId="0" fontId="36" fillId="0" borderId="0" xfId="0" applyFont="1"/>
    <xf numFmtId="0" fontId="10" fillId="0" borderId="0" xfId="0" applyFont="1" applyFill="1" applyAlignment="1">
      <alignment horizontal="center" vertical="center" wrapText="1"/>
    </xf>
    <xf numFmtId="0" fontId="26" fillId="0" borderId="9" xfId="0" applyFont="1" applyFill="1" applyBorder="1" applyAlignment="1">
      <alignment horizontal="center" vertical="center" wrapText="1"/>
    </xf>
    <xf numFmtId="0" fontId="26" fillId="0" borderId="9" xfId="0" applyFont="1" applyFill="1" applyBorder="1" applyAlignment="1">
      <alignment horizontal="justify" vertical="center" wrapText="1"/>
    </xf>
    <xf numFmtId="2" fontId="26" fillId="0" borderId="9" xfId="0" applyNumberFormat="1" applyFont="1" applyFill="1" applyBorder="1" applyAlignment="1">
      <alignment horizontal="center" vertical="center" wrapText="1"/>
    </xf>
    <xf numFmtId="0" fontId="37" fillId="0" borderId="0" xfId="0" applyFont="1"/>
    <xf numFmtId="0" fontId="26" fillId="0" borderId="9" xfId="0" applyFont="1" applyFill="1" applyBorder="1" applyAlignment="1">
      <alignment horizontal="left" vertical="center" wrapText="1"/>
    </xf>
    <xf numFmtId="0" fontId="34" fillId="0" borderId="9" xfId="0" applyFont="1" applyFill="1" applyBorder="1" applyAlignment="1">
      <alignment horizontal="center" vertical="center"/>
    </xf>
    <xf numFmtId="0" fontId="10" fillId="0" borderId="9" xfId="0" applyFont="1" applyBorder="1" applyAlignment="1">
      <alignment horizontal="center" vertical="center" wrapText="1"/>
    </xf>
    <xf numFmtId="0" fontId="10" fillId="0" borderId="0" xfId="0" applyFont="1" applyAlignment="1">
      <alignment horizontal="center"/>
    </xf>
    <xf numFmtId="0" fontId="5" fillId="0" borderId="9" xfId="0" applyFont="1" applyBorder="1" applyAlignment="1">
      <alignment horizontal="center" vertical="center" wrapText="1"/>
    </xf>
    <xf numFmtId="0" fontId="5" fillId="0" borderId="0" xfId="0" applyFont="1" applyAlignment="1">
      <alignment horizontal="center"/>
    </xf>
    <xf numFmtId="0" fontId="5" fillId="3" borderId="15" xfId="0" applyFont="1" applyFill="1" applyBorder="1" applyAlignment="1">
      <alignment horizontal="center" vertical="center" wrapText="1"/>
    </xf>
    <xf numFmtId="0" fontId="5" fillId="3" borderId="0" xfId="0" applyFont="1" applyFill="1" applyAlignment="1">
      <alignment horizontal="center"/>
    </xf>
    <xf numFmtId="0" fontId="10" fillId="0" borderId="9" xfId="0" applyFont="1" applyBorder="1" applyAlignment="1">
      <alignment horizontal="left" vertical="center" wrapText="1"/>
    </xf>
    <xf numFmtId="0" fontId="5" fillId="0" borderId="9" xfId="0" applyFont="1" applyBorder="1" applyAlignment="1">
      <alignment horizontal="left" vertical="center" wrapText="1"/>
    </xf>
    <xf numFmtId="0" fontId="5" fillId="3" borderId="15" xfId="0" applyFont="1" applyFill="1" applyBorder="1" applyAlignment="1">
      <alignment horizontal="left" vertical="center" wrapText="1"/>
    </xf>
    <xf numFmtId="0" fontId="5" fillId="0" borderId="0" xfId="0" applyFont="1" applyAlignment="1">
      <alignment horizontal="left"/>
    </xf>
    <xf numFmtId="0" fontId="10" fillId="0" borderId="0" xfId="0" applyFont="1" applyFill="1" applyAlignment="1">
      <alignment horizontal="left" vertical="center" wrapText="1"/>
    </xf>
    <xf numFmtId="0" fontId="10" fillId="0" borderId="0" xfId="0" applyFont="1" applyFill="1" applyAlignment="1">
      <alignment horizontal="center" vertical="center" wrapText="1"/>
    </xf>
    <xf numFmtId="0" fontId="5" fillId="0" borderId="7" xfId="0" applyFont="1" applyFill="1" applyBorder="1" applyAlignment="1">
      <alignment horizontal="center" vertical="center" wrapText="1"/>
    </xf>
    <xf numFmtId="0" fontId="26" fillId="0" borderId="2" xfId="0" quotePrefix="1" applyFont="1" applyFill="1" applyBorder="1" applyAlignment="1">
      <alignment horizontal="center" vertical="center" wrapText="1"/>
    </xf>
    <xf numFmtId="43" fontId="5" fillId="0" borderId="2" xfId="0" quotePrefix="1" applyNumberFormat="1" applyFont="1" applyFill="1" applyBorder="1" applyAlignment="1">
      <alignment horizontal="center" vertical="center" wrapText="1"/>
    </xf>
    <xf numFmtId="0" fontId="10" fillId="0" borderId="2" xfId="0" applyFont="1" applyFill="1" applyBorder="1" applyAlignment="1">
      <alignment horizontal="left" vertical="center" wrapText="1"/>
    </xf>
    <xf numFmtId="0" fontId="10" fillId="0" borderId="2" xfId="0" quotePrefix="1" applyFont="1" applyFill="1" applyBorder="1" applyAlignment="1">
      <alignment horizontal="center" vertical="center" wrapText="1"/>
    </xf>
    <xf numFmtId="4" fontId="27" fillId="0" borderId="2" xfId="0" quotePrefix="1" applyNumberFormat="1" applyFont="1" applyFill="1" applyBorder="1" applyAlignment="1">
      <alignment horizontal="right" vertical="center" wrapText="1"/>
    </xf>
    <xf numFmtId="43" fontId="10" fillId="0" borderId="2" xfId="0" quotePrefix="1" applyNumberFormat="1" applyFont="1" applyFill="1" applyBorder="1" applyAlignment="1">
      <alignment horizontal="center" vertical="center" wrapText="1"/>
    </xf>
    <xf numFmtId="4" fontId="10" fillId="0" borderId="2" xfId="0" quotePrefix="1" applyNumberFormat="1" applyFont="1" applyFill="1" applyBorder="1" applyAlignment="1">
      <alignment horizontal="center" vertical="center" wrapText="1"/>
    </xf>
    <xf numFmtId="4" fontId="5" fillId="0" borderId="2" xfId="0" quotePrefix="1" applyNumberFormat="1" applyFont="1" applyFill="1" applyBorder="1" applyAlignment="1">
      <alignment horizontal="center" vertical="center" wrapText="1"/>
    </xf>
    <xf numFmtId="4" fontId="27" fillId="0" borderId="2" xfId="0" applyNumberFormat="1" applyFont="1" applyFill="1" applyBorder="1" applyAlignment="1">
      <alignment vertical="center" wrapText="1"/>
    </xf>
    <xf numFmtId="43" fontId="10" fillId="0" borderId="2" xfId="1" quotePrefix="1" applyNumberFormat="1" applyFont="1" applyFill="1" applyBorder="1" applyAlignment="1">
      <alignment horizontal="right" vertical="center" wrapText="1"/>
    </xf>
    <xf numFmtId="40" fontId="10" fillId="0" borderId="2" xfId="1" quotePrefix="1" applyNumberFormat="1" applyFont="1" applyFill="1" applyBorder="1" applyAlignment="1">
      <alignment horizontal="center" vertical="center" wrapText="1"/>
    </xf>
    <xf numFmtId="40" fontId="10" fillId="0" borderId="2" xfId="1" quotePrefix="1" applyNumberFormat="1" applyFont="1" applyFill="1" applyBorder="1" applyAlignment="1">
      <alignment horizontal="right" vertical="center" wrapText="1"/>
    </xf>
    <xf numFmtId="0" fontId="10" fillId="0" borderId="2" xfId="0" applyFont="1" applyFill="1" applyBorder="1" applyAlignment="1">
      <alignment vertical="center" wrapText="1"/>
    </xf>
    <xf numFmtId="43" fontId="10" fillId="0" borderId="2" xfId="1" applyNumberFormat="1" applyFont="1" applyFill="1" applyBorder="1" applyAlignment="1">
      <alignment horizontal="right" vertical="center" wrapText="1"/>
    </xf>
    <xf numFmtId="4" fontId="26" fillId="0" borderId="2" xfId="0" applyNumberFormat="1" applyFont="1" applyFill="1" applyBorder="1" applyAlignment="1">
      <alignment vertical="center" wrapText="1"/>
    </xf>
    <xf numFmtId="43" fontId="5" fillId="0" borderId="2" xfId="1" applyNumberFormat="1" applyFont="1" applyFill="1" applyBorder="1" applyAlignment="1">
      <alignment horizontal="right" vertical="center" wrapText="1"/>
    </xf>
    <xf numFmtId="43" fontId="17" fillId="0" borderId="2" xfId="1" applyNumberFormat="1" applyFont="1" applyFill="1" applyBorder="1" applyAlignment="1">
      <alignment horizontal="right" vertical="center" wrapText="1"/>
    </xf>
    <xf numFmtId="16" fontId="5" fillId="0" borderId="2" xfId="0" applyNumberFormat="1" applyFont="1" applyFill="1" applyBorder="1" applyAlignment="1">
      <alignment horizontal="center" vertical="center" wrapText="1"/>
    </xf>
    <xf numFmtId="4" fontId="26" fillId="0" borderId="2" xfId="1" applyNumberFormat="1" applyFont="1" applyFill="1" applyBorder="1" applyAlignment="1">
      <alignment vertical="center" wrapText="1"/>
    </xf>
    <xf numFmtId="0" fontId="17" fillId="0" borderId="2" xfId="2" applyFont="1" applyFill="1" applyBorder="1" applyAlignment="1">
      <alignment vertical="center" wrapText="1"/>
    </xf>
    <xf numFmtId="4" fontId="17" fillId="0" borderId="2" xfId="0" quotePrefix="1" applyNumberFormat="1" applyFont="1" applyFill="1" applyBorder="1" applyAlignment="1">
      <alignment horizontal="center" vertical="center" wrapText="1"/>
    </xf>
    <xf numFmtId="4" fontId="39" fillId="0" borderId="2" xfId="0" applyNumberFormat="1" applyFont="1" applyFill="1" applyBorder="1" applyAlignment="1">
      <alignment vertical="center" wrapText="1"/>
    </xf>
    <xf numFmtId="4" fontId="39" fillId="0" borderId="2" xfId="1" applyNumberFormat="1" applyFont="1" applyFill="1" applyBorder="1" applyAlignment="1">
      <alignment vertical="center" wrapText="1"/>
    </xf>
    <xf numFmtId="43" fontId="10" fillId="0" borderId="2" xfId="1" applyNumberFormat="1" applyFont="1" applyFill="1" applyBorder="1" applyAlignment="1">
      <alignment vertical="center" wrapText="1"/>
    </xf>
    <xf numFmtId="0" fontId="27" fillId="0" borderId="2" xfId="0" applyFont="1" applyFill="1" applyBorder="1" applyAlignment="1">
      <alignment vertical="center" wrapText="1"/>
    </xf>
    <xf numFmtId="43" fontId="10" fillId="0" borderId="3" xfId="0" applyNumberFormat="1" applyFont="1" applyFill="1" applyBorder="1" applyAlignment="1">
      <alignment vertical="center" wrapText="1"/>
    </xf>
    <xf numFmtId="0" fontId="7" fillId="0" borderId="7" xfId="0" applyFont="1" applyBorder="1" applyAlignment="1">
      <alignment horizontal="center" vertical="center" wrapText="1"/>
    </xf>
    <xf numFmtId="0" fontId="10" fillId="0" borderId="2" xfId="0" applyFont="1" applyFill="1" applyBorder="1" applyAlignment="1">
      <alignment horizontal="center" vertical="center" wrapText="1"/>
    </xf>
    <xf numFmtId="0" fontId="7" fillId="0" borderId="0" xfId="0" applyFont="1" applyFill="1" applyBorder="1" applyAlignment="1">
      <alignment vertical="center" wrapText="1"/>
    </xf>
    <xf numFmtId="0" fontId="10" fillId="0" borderId="0" xfId="0" applyFont="1" applyBorder="1" applyAlignment="1">
      <alignment horizontal="center" vertical="center" wrapText="1"/>
    </xf>
    <xf numFmtId="0" fontId="7" fillId="0" borderId="7" xfId="0" applyFont="1" applyBorder="1" applyAlignment="1">
      <alignment vertical="center" wrapText="1"/>
    </xf>
    <xf numFmtId="43" fontId="10" fillId="0" borderId="7" xfId="0" applyNumberFormat="1" applyFont="1" applyBorder="1" applyAlignment="1">
      <alignment vertical="center" wrapText="1"/>
    </xf>
    <xf numFmtId="4" fontId="10" fillId="0" borderId="7" xfId="0" applyNumberFormat="1" applyFont="1" applyBorder="1" applyAlignment="1">
      <alignment vertical="center" wrapText="1"/>
    </xf>
    <xf numFmtId="43" fontId="5" fillId="0" borderId="2" xfId="0" applyNumberFormat="1" applyFont="1" applyFill="1" applyBorder="1" applyAlignment="1">
      <alignment vertical="center"/>
    </xf>
    <xf numFmtId="43" fontId="5" fillId="0" borderId="2" xfId="0" applyNumberFormat="1" applyFont="1" applyFill="1" applyBorder="1" applyAlignment="1">
      <alignment horizontal="center" vertical="center"/>
    </xf>
    <xf numFmtId="0" fontId="7" fillId="0" borderId="2" xfId="0" applyFont="1" applyFill="1" applyBorder="1" applyAlignment="1">
      <alignment horizontal="center" vertical="center" wrapText="1"/>
    </xf>
    <xf numFmtId="0" fontId="10" fillId="0" borderId="2" xfId="0" applyFont="1" applyFill="1" applyBorder="1" applyAlignment="1">
      <alignment horizontal="center" vertical="center" wrapText="1"/>
    </xf>
    <xf numFmtId="43" fontId="10" fillId="0" borderId="2" xfId="0" applyNumberFormat="1" applyFont="1" applyFill="1" applyBorder="1" applyAlignment="1">
      <alignment horizontal="center" vertical="center" wrapText="1"/>
    </xf>
    <xf numFmtId="4" fontId="7" fillId="0" borderId="14" xfId="0" applyNumberFormat="1" applyFont="1" applyFill="1" applyBorder="1" applyAlignment="1">
      <alignment horizontal="right" vertical="center" wrapText="1"/>
    </xf>
    <xf numFmtId="4" fontId="7" fillId="0" borderId="0" xfId="0" applyNumberFormat="1" applyFont="1" applyFill="1" applyBorder="1" applyAlignment="1">
      <alignment horizontal="right" vertical="center" wrapText="1"/>
    </xf>
    <xf numFmtId="4" fontId="5" fillId="0" borderId="14" xfId="0" applyNumberFormat="1" applyFont="1" applyFill="1" applyBorder="1" applyAlignment="1">
      <alignment horizontal="right" vertical="center" wrapText="1"/>
    </xf>
    <xf numFmtId="4" fontId="5" fillId="0" borderId="0" xfId="0" applyNumberFormat="1" applyFont="1" applyFill="1" applyBorder="1" applyAlignment="1">
      <alignment horizontal="right" vertical="center" wrapText="1"/>
    </xf>
    <xf numFmtId="0" fontId="10" fillId="0" borderId="2" xfId="9" applyFont="1" applyFill="1" applyBorder="1" applyAlignment="1">
      <alignment horizontal="center" vertical="center"/>
    </xf>
    <xf numFmtId="0" fontId="10" fillId="0" borderId="2" xfId="9" applyFont="1" applyFill="1" applyBorder="1" applyAlignment="1">
      <alignment vertical="center"/>
    </xf>
    <xf numFmtId="0" fontId="5" fillId="0" borderId="2" xfId="9" applyFont="1" applyFill="1" applyBorder="1" applyAlignment="1">
      <alignment horizontal="center" vertical="center"/>
    </xf>
    <xf numFmtId="0" fontId="5" fillId="0" borderId="2" xfId="9" applyFont="1" applyFill="1" applyBorder="1" applyAlignment="1">
      <alignment vertical="center"/>
    </xf>
    <xf numFmtId="0" fontId="17" fillId="0" borderId="2" xfId="9" applyFont="1" applyFill="1" applyBorder="1" applyAlignment="1">
      <alignment horizontal="center"/>
    </xf>
    <xf numFmtId="0" fontId="17" fillId="0" borderId="2" xfId="9" applyFont="1" applyFill="1" applyBorder="1" applyAlignment="1">
      <alignment horizontal="center" vertical="center"/>
    </xf>
    <xf numFmtId="0" fontId="17" fillId="0" borderId="2" xfId="9" applyFont="1" applyFill="1" applyBorder="1" applyAlignment="1">
      <alignment horizontal="center" vertical="center" wrapText="1"/>
    </xf>
    <xf numFmtId="0" fontId="17" fillId="0" borderId="2" xfId="9" applyFont="1" applyFill="1" applyBorder="1" applyAlignment="1">
      <alignment vertical="center" wrapText="1"/>
    </xf>
    <xf numFmtId="0" fontId="17" fillId="0" borderId="2" xfId="9" applyFont="1" applyFill="1" applyBorder="1"/>
    <xf numFmtId="0" fontId="5" fillId="0" borderId="2" xfId="9" applyFont="1" applyFill="1" applyBorder="1" applyAlignment="1">
      <alignment vertical="center" wrapText="1"/>
    </xf>
    <xf numFmtId="0" fontId="10" fillId="0" borderId="2" xfId="9" quotePrefix="1" applyFont="1" applyFill="1" applyBorder="1" applyAlignment="1">
      <alignment horizontal="center" vertical="center"/>
    </xf>
    <xf numFmtId="16" fontId="5" fillId="0" borderId="2" xfId="9" applyNumberFormat="1" applyFont="1" applyFill="1" applyBorder="1" applyAlignment="1">
      <alignment horizontal="center" vertical="center"/>
    </xf>
    <xf numFmtId="0" fontId="17" fillId="0" borderId="2" xfId="9" applyFont="1" applyFill="1" applyBorder="1" applyAlignment="1">
      <alignment vertical="center"/>
    </xf>
    <xf numFmtId="0" fontId="10" fillId="0" borderId="0" xfId="9" applyFont="1" applyFill="1" applyAlignment="1">
      <alignment vertical="center"/>
    </xf>
    <xf numFmtId="0" fontId="44" fillId="0" borderId="2" xfId="2" applyFont="1" applyFill="1" applyBorder="1" applyAlignment="1">
      <alignment vertical="center" wrapText="1"/>
    </xf>
    <xf numFmtId="0" fontId="30" fillId="0" borderId="0" xfId="9" applyFont="1" applyFill="1" applyAlignment="1">
      <alignment vertical="center"/>
    </xf>
    <xf numFmtId="0" fontId="5" fillId="0" borderId="0" xfId="9" applyFont="1" applyFill="1" applyAlignment="1">
      <alignment vertical="center"/>
    </xf>
    <xf numFmtId="43" fontId="5" fillId="0" borderId="0" xfId="9" applyNumberFormat="1" applyFont="1" applyFill="1" applyAlignment="1">
      <alignment vertical="center"/>
    </xf>
    <xf numFmtId="164" fontId="5" fillId="0" borderId="0" xfId="9" applyNumberFormat="1" applyFont="1" applyFill="1" applyAlignment="1">
      <alignment vertical="center"/>
    </xf>
    <xf numFmtId="0" fontId="32" fillId="0" borderId="0" xfId="9" applyFont="1" applyFill="1" applyAlignment="1">
      <alignment vertical="center"/>
    </xf>
    <xf numFmtId="0" fontId="41" fillId="0" borderId="0" xfId="0" applyFont="1" applyFill="1" applyAlignment="1">
      <alignment vertical="center"/>
    </xf>
    <xf numFmtId="0" fontId="9" fillId="0" borderId="0" xfId="0" applyFont="1" applyFill="1" applyAlignment="1">
      <alignment vertical="center"/>
    </xf>
    <xf numFmtId="0" fontId="41" fillId="0" borderId="0" xfId="0" applyFont="1" applyFill="1" applyAlignment="1">
      <alignment horizontal="right" vertical="center"/>
    </xf>
    <xf numFmtId="0" fontId="41" fillId="0" borderId="0" xfId="0" applyFont="1" applyFill="1" applyAlignment="1">
      <alignment vertical="center" wrapText="1"/>
    </xf>
    <xf numFmtId="164" fontId="41" fillId="0" borderId="0" xfId="0" applyNumberFormat="1" applyFont="1" applyFill="1" applyAlignment="1">
      <alignment vertical="center"/>
    </xf>
    <xf numFmtId="4" fontId="41" fillId="0" borderId="0" xfId="0" applyNumberFormat="1" applyFont="1" applyFill="1" applyAlignment="1">
      <alignment vertical="center"/>
    </xf>
    <xf numFmtId="164" fontId="41" fillId="0" borderId="0" xfId="15" applyNumberFormat="1" applyFont="1" applyFill="1" applyAlignment="1">
      <alignment vertical="center"/>
    </xf>
    <xf numFmtId="43" fontId="41" fillId="0" borderId="0" xfId="0" applyNumberFormat="1" applyFont="1" applyFill="1" applyAlignment="1">
      <alignment vertical="center"/>
    </xf>
    <xf numFmtId="0" fontId="10" fillId="0" borderId="0" xfId="0" applyFont="1" applyFill="1" applyAlignment="1">
      <alignment vertical="center"/>
    </xf>
    <xf numFmtId="4" fontId="42" fillId="0" borderId="7" xfId="0" applyNumberFormat="1" applyFont="1" applyFill="1" applyBorder="1" applyAlignment="1">
      <alignment vertical="center"/>
    </xf>
    <xf numFmtId="4" fontId="10" fillId="0" borderId="15" xfId="0" applyNumberFormat="1" applyFont="1" applyFill="1" applyBorder="1" applyAlignment="1">
      <alignment vertical="center"/>
    </xf>
    <xf numFmtId="4" fontId="43" fillId="0" borderId="7" xfId="0" applyNumberFormat="1" applyFont="1" applyFill="1" applyBorder="1" applyAlignment="1">
      <alignment vertical="center"/>
    </xf>
    <xf numFmtId="4" fontId="42" fillId="0" borderId="7" xfId="0" applyNumberFormat="1" applyFont="1" applyFill="1" applyBorder="1" applyAlignment="1">
      <alignment horizontal="right" vertical="center"/>
    </xf>
    <xf numFmtId="0" fontId="42" fillId="0" borderId="7" xfId="0" applyFont="1" applyFill="1" applyBorder="1" applyAlignment="1">
      <alignment horizontal="center" vertical="center"/>
    </xf>
    <xf numFmtId="0" fontId="42" fillId="0" borderId="7" xfId="0" applyFont="1" applyFill="1" applyBorder="1" applyAlignment="1">
      <alignment horizontal="center" vertical="center" wrapText="1"/>
    </xf>
    <xf numFmtId="168" fontId="42" fillId="0" borderId="2" xfId="15" applyNumberFormat="1" applyFont="1" applyFill="1" applyBorder="1" applyAlignment="1">
      <alignment vertical="center"/>
    </xf>
    <xf numFmtId="4" fontId="10" fillId="0" borderId="9" xfId="0" applyNumberFormat="1" applyFont="1" applyFill="1" applyBorder="1" applyAlignment="1">
      <alignment vertical="center"/>
    </xf>
    <xf numFmtId="4" fontId="42" fillId="0" borderId="2" xfId="15" applyNumberFormat="1" applyFont="1" applyFill="1" applyBorder="1" applyAlignment="1">
      <alignment vertical="center"/>
    </xf>
    <xf numFmtId="164" fontId="42" fillId="0" borderId="2" xfId="15" applyNumberFormat="1" applyFont="1" applyFill="1" applyBorder="1" applyAlignment="1">
      <alignment vertical="center"/>
    </xf>
    <xf numFmtId="164" fontId="43" fillId="0" borderId="2" xfId="15" applyNumberFormat="1" applyFont="1" applyFill="1" applyBorder="1" applyAlignment="1">
      <alignment vertical="center"/>
    </xf>
    <xf numFmtId="164" fontId="42" fillId="0" borderId="2" xfId="15" applyNumberFormat="1" applyFont="1" applyFill="1" applyBorder="1" applyAlignment="1">
      <alignment horizontal="right" vertical="center"/>
    </xf>
    <xf numFmtId="0" fontId="42" fillId="0" borderId="2" xfId="0" applyFont="1" applyFill="1" applyBorder="1" applyAlignment="1">
      <alignment horizontal="center" vertical="center"/>
    </xf>
    <xf numFmtId="0" fontId="42" fillId="0" borderId="2" xfId="0" applyFont="1" applyFill="1" applyBorder="1" applyAlignment="1">
      <alignment horizontal="center" vertical="center" wrapText="1"/>
    </xf>
    <xf numFmtId="164" fontId="42" fillId="0" borderId="2" xfId="15" quotePrefix="1" applyNumberFormat="1" applyFont="1" applyFill="1" applyBorder="1" applyAlignment="1">
      <alignment horizontal="right" vertical="center"/>
    </xf>
    <xf numFmtId="0" fontId="42" fillId="0" borderId="2" xfId="0" applyFont="1" applyFill="1" applyBorder="1" applyAlignment="1">
      <alignment vertical="center" wrapText="1"/>
    </xf>
    <xf numFmtId="0" fontId="5" fillId="0" borderId="0" xfId="0" applyFont="1" applyFill="1" applyAlignment="1">
      <alignment vertical="center"/>
    </xf>
    <xf numFmtId="4" fontId="33" fillId="0" borderId="2" xfId="15" applyNumberFormat="1" applyFont="1" applyFill="1" applyBorder="1" applyAlignment="1">
      <alignment vertical="center"/>
    </xf>
    <xf numFmtId="4" fontId="5" fillId="0" borderId="9" xfId="0" applyNumberFormat="1" applyFont="1" applyFill="1" applyBorder="1" applyAlignment="1">
      <alignment vertical="center"/>
    </xf>
    <xf numFmtId="164" fontId="33" fillId="0" borderId="2" xfId="15" applyNumberFormat="1" applyFont="1" applyFill="1" applyBorder="1" applyAlignment="1">
      <alignment vertical="center"/>
    </xf>
    <xf numFmtId="164" fontId="44" fillId="0" borderId="2" xfId="15" applyNumberFormat="1" applyFont="1" applyFill="1" applyBorder="1" applyAlignment="1">
      <alignment vertical="center"/>
    </xf>
    <xf numFmtId="164" fontId="33" fillId="0" borderId="2" xfId="15" quotePrefix="1" applyNumberFormat="1" applyFont="1" applyFill="1" applyBorder="1" applyAlignment="1">
      <alignment horizontal="right" vertical="center"/>
    </xf>
    <xf numFmtId="0" fontId="33" fillId="0" borderId="2" xfId="0" applyFont="1" applyFill="1" applyBorder="1" applyAlignment="1">
      <alignment horizontal="center" vertical="center"/>
    </xf>
    <xf numFmtId="0" fontId="33" fillId="0" borderId="2" xfId="0" applyFont="1" applyFill="1" applyBorder="1" applyAlignment="1">
      <alignment vertical="center" wrapText="1"/>
    </xf>
    <xf numFmtId="0" fontId="17" fillId="0" borderId="0" xfId="0" applyFont="1" applyFill="1" applyAlignment="1">
      <alignment vertical="center"/>
    </xf>
    <xf numFmtId="4" fontId="44" fillId="0" borderId="2" xfId="15" applyNumberFormat="1" applyFont="1" applyFill="1" applyBorder="1" applyAlignment="1">
      <alignment vertical="center"/>
    </xf>
    <xf numFmtId="4" fontId="17" fillId="0" borderId="9" xfId="0" applyNumberFormat="1" applyFont="1" applyFill="1" applyBorder="1" applyAlignment="1">
      <alignment vertical="center"/>
    </xf>
    <xf numFmtId="164" fontId="44" fillId="0" borderId="2" xfId="15" quotePrefix="1" applyNumberFormat="1" applyFont="1" applyFill="1" applyBorder="1" applyAlignment="1">
      <alignment horizontal="right" vertical="center"/>
    </xf>
    <xf numFmtId="0" fontId="44" fillId="0" borderId="2" xfId="0" applyFont="1" applyFill="1" applyBorder="1" applyAlignment="1">
      <alignment horizontal="center" vertical="center"/>
    </xf>
    <xf numFmtId="0" fontId="44" fillId="0" borderId="2" xfId="0" applyFont="1" applyFill="1" applyBorder="1" applyAlignment="1">
      <alignment vertical="center" wrapText="1"/>
    </xf>
    <xf numFmtId="0" fontId="9" fillId="0" borderId="0" xfId="0" applyFont="1" applyFill="1" applyAlignment="1">
      <alignment vertical="center" wrapText="1"/>
    </xf>
    <xf numFmtId="0" fontId="42" fillId="0" borderId="2" xfId="0" quotePrefix="1" applyFont="1" applyFill="1" applyBorder="1" applyAlignment="1">
      <alignment horizontal="center" vertical="center"/>
    </xf>
    <xf numFmtId="167" fontId="33" fillId="0" borderId="2" xfId="0" applyNumberFormat="1" applyFont="1" applyFill="1" applyBorder="1" applyAlignment="1">
      <alignment horizontal="center" vertical="center"/>
    </xf>
    <xf numFmtId="16" fontId="33" fillId="0" borderId="2" xfId="0" applyNumberFormat="1" applyFont="1" applyFill="1" applyBorder="1" applyAlignment="1">
      <alignment horizontal="center" vertical="center"/>
    </xf>
    <xf numFmtId="4" fontId="10" fillId="0" borderId="8" xfId="0" applyNumberFormat="1" applyFont="1" applyFill="1" applyBorder="1" applyAlignment="1">
      <alignment vertical="center"/>
    </xf>
    <xf numFmtId="0" fontId="43" fillId="0" borderId="2" xfId="0" applyFont="1" applyFill="1" applyBorder="1" applyAlignment="1">
      <alignment horizontal="center" vertical="center"/>
    </xf>
    <xf numFmtId="0" fontId="45" fillId="0" borderId="1" xfId="0" applyFont="1" applyFill="1" applyBorder="1" applyAlignment="1">
      <alignment vertical="center"/>
    </xf>
    <xf numFmtId="43" fontId="41" fillId="0" borderId="0" xfId="0" applyNumberFormat="1" applyFont="1" applyFill="1" applyAlignment="1">
      <alignment horizontal="right" vertical="center"/>
    </xf>
    <xf numFmtId="0" fontId="25" fillId="0" borderId="0" xfId="0" applyFont="1" applyFill="1" applyAlignment="1">
      <alignment vertical="center"/>
    </xf>
    <xf numFmtId="164" fontId="9" fillId="0" borderId="0" xfId="0" applyNumberFormat="1" applyFont="1" applyFill="1" applyAlignment="1">
      <alignment vertical="center"/>
    </xf>
    <xf numFmtId="0" fontId="8" fillId="0" borderId="0" xfId="0" applyFont="1" applyFill="1" applyBorder="1" applyAlignment="1">
      <alignment horizontal="left" vertical="center" wrapText="1"/>
    </xf>
    <xf numFmtId="0" fontId="7" fillId="0" borderId="0" xfId="0" applyFont="1" applyFill="1" applyBorder="1" applyAlignment="1">
      <alignment horizontal="center" vertical="center" wrapText="1"/>
    </xf>
    <xf numFmtId="0" fontId="9" fillId="0" borderId="1" xfId="0" applyFont="1" applyFill="1" applyBorder="1" applyAlignment="1">
      <alignment horizontal="right"/>
    </xf>
    <xf numFmtId="0" fontId="7" fillId="0" borderId="2"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7" xfId="0" applyFont="1" applyFill="1" applyBorder="1" applyAlignment="1">
      <alignment horizontal="center" vertical="center" wrapText="1"/>
    </xf>
    <xf numFmtId="4" fontId="7" fillId="0" borderId="3" xfId="0" applyNumberFormat="1" applyFont="1" applyFill="1" applyBorder="1" applyAlignment="1">
      <alignment horizontal="center" vertical="center" wrapText="1"/>
    </xf>
    <xf numFmtId="4" fontId="7" fillId="0" borderId="7" xfId="0" applyNumberFormat="1" applyFont="1" applyFill="1" applyBorder="1" applyAlignment="1">
      <alignment horizontal="center" vertical="center" wrapText="1"/>
    </xf>
    <xf numFmtId="4" fontId="14" fillId="0" borderId="10" xfId="0" applyNumberFormat="1" applyFont="1" applyFill="1" applyBorder="1" applyAlignment="1">
      <alignment horizontal="center" vertical="center" wrapText="1"/>
    </xf>
    <xf numFmtId="4" fontId="14" fillId="0" borderId="8" xfId="0" applyNumberFormat="1"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7" xfId="0" applyFont="1" applyFill="1" applyBorder="1" applyAlignment="1">
      <alignment horizontal="center" vertical="center" wrapText="1"/>
    </xf>
    <xf numFmtId="4" fontId="15" fillId="0" borderId="10" xfId="0" applyNumberFormat="1" applyFont="1" applyFill="1" applyBorder="1" applyAlignment="1">
      <alignment horizontal="right" vertical="center" wrapText="1"/>
    </xf>
    <xf numFmtId="4" fontId="15" fillId="0" borderId="8" xfId="0" applyNumberFormat="1" applyFont="1" applyFill="1" applyBorder="1" applyAlignment="1">
      <alignment horizontal="right" vertical="center" wrapText="1"/>
    </xf>
    <xf numFmtId="43" fontId="14" fillId="0" borderId="10" xfId="0" applyNumberFormat="1" applyFont="1" applyFill="1" applyBorder="1" applyAlignment="1">
      <alignment horizontal="center" vertical="center" wrapText="1"/>
    </xf>
    <xf numFmtId="43" fontId="14" fillId="0" borderId="8" xfId="0" applyNumberFormat="1"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10" fillId="0" borderId="0" xfId="0" applyFont="1" applyBorder="1" applyAlignment="1">
      <alignment horizontal="center" vertical="center" wrapText="1"/>
    </xf>
    <xf numFmtId="0" fontId="9" fillId="0" borderId="0" xfId="0" applyFont="1" applyBorder="1" applyAlignment="1">
      <alignment horizontal="right"/>
    </xf>
    <xf numFmtId="0" fontId="7" fillId="0" borderId="2"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2" xfId="0" applyFont="1" applyBorder="1" applyAlignment="1">
      <alignment horizontal="center"/>
    </xf>
    <xf numFmtId="0" fontId="25" fillId="0" borderId="0" xfId="0" applyFont="1" applyFill="1" applyAlignment="1">
      <alignment horizontal="left" vertical="center" wrapText="1"/>
    </xf>
    <xf numFmtId="0" fontId="10" fillId="0" borderId="0" xfId="0" applyFont="1" applyFill="1" applyAlignment="1">
      <alignment horizontal="center" vertical="center" wrapText="1"/>
    </xf>
    <xf numFmtId="0" fontId="17" fillId="0" borderId="1" xfId="0" applyFont="1" applyFill="1" applyBorder="1" applyAlignment="1">
      <alignment horizontal="right" vertical="center" wrapText="1"/>
    </xf>
    <xf numFmtId="43" fontId="27" fillId="0" borderId="2" xfId="0" applyNumberFormat="1" applyFont="1" applyFill="1" applyBorder="1" applyAlignment="1">
      <alignment horizontal="center" vertical="center" wrapText="1"/>
    </xf>
    <xf numFmtId="43" fontId="10" fillId="0" borderId="2" xfId="0" applyNumberFormat="1" applyFont="1" applyFill="1" applyBorder="1" applyAlignment="1">
      <alignment horizontal="center" vertical="center" wrapText="1"/>
    </xf>
    <xf numFmtId="0" fontId="10" fillId="0" borderId="0" xfId="0" applyFont="1" applyAlignment="1">
      <alignment horizontal="center" vertical="center" wrapText="1"/>
    </xf>
    <xf numFmtId="0" fontId="17" fillId="0" borderId="1" xfId="0" applyFont="1" applyBorder="1" applyAlignment="1">
      <alignment horizontal="right" vertical="center" wrapText="1"/>
    </xf>
    <xf numFmtId="0" fontId="10" fillId="0" borderId="3"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17" xfId="9" applyFont="1" applyFill="1" applyBorder="1" applyAlignment="1">
      <alignment horizontal="center" vertical="center" wrapText="1"/>
    </xf>
    <xf numFmtId="0" fontId="10" fillId="0" borderId="18" xfId="9" applyFont="1" applyFill="1" applyBorder="1" applyAlignment="1">
      <alignment horizontal="center" vertical="center" wrapText="1"/>
    </xf>
    <xf numFmtId="0" fontId="10" fillId="0" borderId="19" xfId="9" applyFont="1" applyFill="1" applyBorder="1" applyAlignment="1">
      <alignment horizontal="center" vertical="center" wrapText="1"/>
    </xf>
    <xf numFmtId="0" fontId="10" fillId="0" borderId="20" xfId="9" applyFont="1" applyFill="1" applyBorder="1" applyAlignment="1">
      <alignment horizontal="center" vertical="center" wrapText="1"/>
    </xf>
    <xf numFmtId="0" fontId="5" fillId="0" borderId="3" xfId="9" applyFont="1" applyFill="1" applyBorder="1" applyAlignment="1">
      <alignment horizontal="center" vertical="center" wrapText="1"/>
    </xf>
    <xf numFmtId="0" fontId="5" fillId="0" borderId="7" xfId="9" applyFont="1" applyFill="1" applyBorder="1" applyAlignment="1">
      <alignment horizontal="center" vertical="center" wrapText="1"/>
    </xf>
    <xf numFmtId="0" fontId="10" fillId="0" borderId="0" xfId="9" applyFont="1" applyFill="1" applyAlignment="1">
      <alignment horizontal="center" vertical="center"/>
    </xf>
    <xf numFmtId="0" fontId="10" fillId="0" borderId="3" xfId="9" applyFont="1" applyFill="1" applyBorder="1" applyAlignment="1">
      <alignment horizontal="center" vertical="center" wrapText="1"/>
    </xf>
    <xf numFmtId="0" fontId="10" fillId="0" borderId="14" xfId="9" applyFont="1" applyFill="1" applyBorder="1" applyAlignment="1">
      <alignment horizontal="center" vertical="center" wrapText="1"/>
    </xf>
    <xf numFmtId="0" fontId="10" fillId="0" borderId="7" xfId="9" applyFont="1" applyFill="1" applyBorder="1" applyAlignment="1">
      <alignment horizontal="center" vertical="center" wrapText="1"/>
    </xf>
    <xf numFmtId="164" fontId="5" fillId="0" borderId="3" xfId="1" applyFont="1" applyFill="1" applyBorder="1" applyAlignment="1">
      <alignment horizontal="center" vertical="center" wrapText="1"/>
    </xf>
    <xf numFmtId="164" fontId="5" fillId="0" borderId="7" xfId="1" applyFont="1" applyFill="1" applyBorder="1" applyAlignment="1">
      <alignment horizontal="center" vertical="center" wrapText="1"/>
    </xf>
    <xf numFmtId="0" fontId="10" fillId="0" borderId="3"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45" fillId="0" borderId="1" xfId="0" applyFont="1" applyFill="1" applyBorder="1" applyAlignment="1">
      <alignment horizontal="center" vertical="center"/>
    </xf>
    <xf numFmtId="0" fontId="25" fillId="0" borderId="0" xfId="0" applyFont="1" applyFill="1" applyAlignment="1">
      <alignment horizontal="center" vertical="center"/>
    </xf>
    <xf numFmtId="0" fontId="42" fillId="0" borderId="6" xfId="0" applyFont="1" applyFill="1" applyBorder="1" applyAlignment="1">
      <alignment horizontal="center" vertical="center"/>
    </xf>
    <xf numFmtId="0" fontId="42" fillId="0" borderId="4" xfId="0" applyFont="1" applyFill="1" applyBorder="1" applyAlignment="1">
      <alignment horizontal="center" vertical="center"/>
    </xf>
    <xf numFmtId="0" fontId="42" fillId="0" borderId="5" xfId="0" applyFont="1" applyFill="1" applyBorder="1" applyAlignment="1">
      <alignment horizontal="center" vertical="center"/>
    </xf>
    <xf numFmtId="0" fontId="42" fillId="0" borderId="3" xfId="0" applyFont="1" applyFill="1" applyBorder="1" applyAlignment="1">
      <alignment horizontal="center" vertical="center" wrapText="1"/>
    </xf>
    <xf numFmtId="0" fontId="42" fillId="0" borderId="7" xfId="0" applyFont="1" applyFill="1" applyBorder="1" applyAlignment="1">
      <alignment horizontal="center" vertical="center" wrapText="1"/>
    </xf>
    <xf numFmtId="169" fontId="10" fillId="0" borderId="1" xfId="0" applyNumberFormat="1" applyFont="1" applyFill="1" applyBorder="1" applyAlignment="1">
      <alignment horizontal="center" vertical="center" wrapText="1"/>
    </xf>
  </cellXfs>
  <cellStyles count="16">
    <cellStyle name="Comma" xfId="1" builtinId="3"/>
    <cellStyle name="Comma [0] 2" xfId="10"/>
    <cellStyle name="Comma 11" xfId="11"/>
    <cellStyle name="Comma 2" xfId="3"/>
    <cellStyle name="Comma 3" xfId="12"/>
    <cellStyle name="Comma 4" xfId="15"/>
    <cellStyle name="Normal" xfId="0" builtinId="0"/>
    <cellStyle name="Normal 2" xfId="4"/>
    <cellStyle name="Normal 2 3" xfId="5"/>
    <cellStyle name="Normal 2 3 2" xfId="6"/>
    <cellStyle name="Normal 2 4" xfId="13"/>
    <cellStyle name="Normal 2 4 2" xfId="14"/>
    <cellStyle name="Normal 3" xfId="7"/>
    <cellStyle name="Normal 4" xfId="8"/>
    <cellStyle name="Normal 5" xfId="9"/>
    <cellStyle name="Normal_Bieu_xa"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Optiplex%20990\Desktop\Bao%20cao\Ha%20Giang\TP%20Ha%20Giang\QH%202030\BC\BC%20chinh\Quy%20hoach%202021-2030%20TP%2017.11.202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Xa Gia Mo"/>
      <sheetName val="Xa Ngo Luong"/>
      <sheetName val="Xa Lo Son"/>
      <sheetName val="Xa Nam Son"/>
      <sheetName val="Xa Do Nhan"/>
      <sheetName val="Xã Hố Quáng Phìn"/>
      <sheetName val="Xã Thài Phìn Tủng"/>
      <sheetName val="Xã Lũng Táo"/>
      <sheetName val="Xã Sính Lủng"/>
      <sheetName val="Xã Sà Phìn"/>
      <sheetName val="Xã Phố Cáo"/>
      <sheetName val="Xã Lũng Phìn"/>
      <sheetName val="Xã Tả Lủng"/>
      <sheetName val="Xã Tả Phìn"/>
      <sheetName val="Xã Sang Tung"/>
      <sheetName val="Xã Sung La"/>
      <sheetName val="Xã Van Chai"/>
      <sheetName val="Xã Lung Cu"/>
      <sheetName val="Xã Ma Le"/>
      <sheetName val="Xã Pho La"/>
      <sheetName val="Xã Lung Thau"/>
      <sheetName val="Xã Sung Trai"/>
      <sheetName val="TT Pho Bang"/>
      <sheetName val="Xã Ho Quan Phin 1"/>
      <sheetName val="Xã Thai Phin Tung 1"/>
      <sheetName val="Xã Lung Tao 1"/>
      <sheetName val="Xã Sinh Lung 1"/>
      <sheetName val="Xã Sa Phin 1"/>
      <sheetName val="Xã Pho Cao 1"/>
      <sheetName val="Xã Lung Phin 1"/>
      <sheetName val="Xã Ta Lung 1"/>
      <sheetName val="Xã Ta Phin 1"/>
      <sheetName val="Xã Sang Tung 1"/>
      <sheetName val="Xã Sung La 1"/>
      <sheetName val="Phuong Thien"/>
      <sheetName val="Phuong Do"/>
      <sheetName val="Ngoc Duong"/>
      <sheetName val="Minh Khai"/>
      <sheetName val="Nguyen Trai"/>
      <sheetName val="Ngoc Ha"/>
      <sheetName val="Tran Phu"/>
      <sheetName val="Quang Trung "/>
      <sheetName val="BIEU 01 (H)"/>
      <sheetName val="KQTH 2016-2020"/>
      <sheetName val="10CH"/>
      <sheetName val="BIEU 03"/>
      <sheetName val="BIEU 04"/>
      <sheetName val="BIEU 08-KHTHĐ"/>
      <sheetName val="BIEU 05"/>
      <sheetName val="BIEU 11"/>
      <sheetName val="BIEU 12-CC huyen"/>
      <sheetName val="chuyen tiep 2019 sang 2020"/>
      <sheetName val="ctrinh dang ky moi 2020"/>
      <sheetName val="Thu - chi"/>
      <sheetName val="cTRINH DA THUC HIẸN"/>
      <sheetName val="ctrinh chua thuc hien"/>
      <sheetName val="danh muc ra soat a tho"/>
      <sheetName val="Phu luc 1"/>
      <sheetName val="CMD 2016-2020"/>
      <sheetName val="CSD 2016-2020"/>
      <sheetName val="CMD 2011-2020"/>
      <sheetName val="KQTH 2011-2020"/>
      <sheetName val="CSD 2011-2020"/>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row r="10">
          <cell r="G10">
            <v>10863.7157702</v>
          </cell>
          <cell r="H10">
            <v>81.401402647901648</v>
          </cell>
        </row>
        <row r="11">
          <cell r="H11">
            <v>6.2023527269306653</v>
          </cell>
        </row>
        <row r="12">
          <cell r="H12">
            <v>2.4894839658943777</v>
          </cell>
        </row>
        <row r="13">
          <cell r="H13">
            <v>3.7128687610362885</v>
          </cell>
        </row>
        <row r="14">
          <cell r="H14">
            <v>0</v>
          </cell>
        </row>
        <row r="15">
          <cell r="H15">
            <v>3.5072439178171386</v>
          </cell>
        </row>
        <row r="16">
          <cell r="H16">
            <v>2.4386141012647649</v>
          </cell>
        </row>
        <row r="17">
          <cell r="H17">
            <v>19.105740236322905</v>
          </cell>
        </row>
        <row r="18">
          <cell r="H18">
            <v>15.524149657157299</v>
          </cell>
        </row>
        <row r="19">
          <cell r="H19">
            <v>34.14407977300403</v>
          </cell>
        </row>
        <row r="21">
          <cell r="H21">
            <v>0.46760814527461397</v>
          </cell>
        </row>
        <row r="22">
          <cell r="H22">
            <v>0</v>
          </cell>
        </row>
        <row r="23">
          <cell r="H23">
            <v>1.1614090130224819E-2</v>
          </cell>
        </row>
        <row r="24">
          <cell r="H24">
            <v>15.487715130975991</v>
          </cell>
        </row>
        <row r="25">
          <cell r="H25">
            <v>1.8815425447874154</v>
          </cell>
        </row>
        <row r="26">
          <cell r="H26">
            <v>0.17980110113862888</v>
          </cell>
        </row>
        <row r="27">
          <cell r="H27">
            <v>0</v>
          </cell>
        </row>
        <row r="28">
          <cell r="H28">
            <v>0</v>
          </cell>
        </row>
        <row r="29">
          <cell r="H29">
            <v>1.4338781495520458</v>
          </cell>
        </row>
        <row r="30">
          <cell r="H30">
            <v>6.149773118374656E-2</v>
          </cell>
        </row>
        <row r="31">
          <cell r="H31">
            <v>0</v>
          </cell>
        </row>
        <row r="32">
          <cell r="H32">
            <v>0.18575051246985372</v>
          </cell>
        </row>
        <row r="33">
          <cell r="H33">
            <v>4.7069446714187322</v>
          </cell>
        </row>
        <row r="34">
          <cell r="H34">
            <v>2.3380575450741703</v>
          </cell>
        </row>
        <row r="35">
          <cell r="H35">
            <v>0.3180312525724272</v>
          </cell>
        </row>
        <row r="36">
          <cell r="H36">
            <v>2.0287192921021741E-2</v>
          </cell>
        </row>
        <row r="37">
          <cell r="H37">
            <v>8.7609202981041717E-2</v>
          </cell>
        </row>
        <row r="38">
          <cell r="H38">
            <v>0.33660867758957608</v>
          </cell>
        </row>
        <row r="39">
          <cell r="H39">
            <v>0.30234099145456222</v>
          </cell>
        </row>
        <row r="40">
          <cell r="H40">
            <v>0.90394636442338328</v>
          </cell>
        </row>
        <row r="41">
          <cell r="H41">
            <v>9.366201717923241E-3</v>
          </cell>
        </row>
        <row r="42">
          <cell r="H42">
            <v>1.7233811160978763E-2</v>
          </cell>
        </row>
        <row r="43">
          <cell r="H43">
            <v>1.1239442061507891E-3</v>
          </cell>
        </row>
        <row r="44">
          <cell r="H44">
            <v>7.260679571734098E-2</v>
          </cell>
        </row>
        <row r="45">
          <cell r="H45">
            <v>1.3712119315039626E-2</v>
          </cell>
        </row>
        <row r="46">
          <cell r="H46">
            <v>0.26119639125193161</v>
          </cell>
        </row>
        <row r="47">
          <cell r="H47">
            <v>0</v>
          </cell>
        </row>
        <row r="48">
          <cell r="H48">
            <v>1.171149862809122E-2</v>
          </cell>
        </row>
        <row r="49">
          <cell r="H49">
            <v>1.3112682405092538E-2</v>
          </cell>
        </row>
        <row r="50">
          <cell r="H50">
            <v>0</v>
          </cell>
        </row>
        <row r="51">
          <cell r="H51">
            <v>4.3576962326783888E-2</v>
          </cell>
        </row>
        <row r="52">
          <cell r="H52">
            <v>0.21666637519046919</v>
          </cell>
        </row>
        <row r="53">
          <cell r="H53">
            <v>1.5927113626907856</v>
          </cell>
        </row>
        <row r="54">
          <cell r="H54">
            <v>3.3445071895039313</v>
          </cell>
        </row>
        <row r="55">
          <cell r="H55">
            <v>0.2195197907917229</v>
          </cell>
        </row>
        <row r="56">
          <cell r="H56">
            <v>4.1064425515925221E-2</v>
          </cell>
        </row>
        <row r="57">
          <cell r="H57">
            <v>0</v>
          </cell>
        </row>
        <row r="58">
          <cell r="H58">
            <v>2.4726772535317359E-3</v>
          </cell>
        </row>
        <row r="59">
          <cell r="H59">
            <v>1.5652683916572707</v>
          </cell>
        </row>
        <row r="60">
          <cell r="H60">
            <v>0</v>
          </cell>
        </row>
        <row r="61">
          <cell r="H61">
            <v>1.2513245495145448E-2</v>
          </cell>
        </row>
        <row r="62">
          <cell r="H62">
            <v>3.1108822211223548</v>
          </cell>
        </row>
        <row r="64">
          <cell r="H64">
            <v>0</v>
          </cell>
        </row>
        <row r="65">
          <cell r="H65">
            <v>0</v>
          </cell>
        </row>
      </sheetData>
      <sheetData sheetId="46">
        <row r="8">
          <cell r="D8">
            <v>584.59442980000006</v>
          </cell>
        </row>
      </sheetData>
      <sheetData sheetId="47"/>
      <sheetData sheetId="48">
        <row r="8">
          <cell r="D8">
            <v>0</v>
          </cell>
          <cell r="E8">
            <v>0</v>
          </cell>
          <cell r="F8">
            <v>0</v>
          </cell>
          <cell r="G8">
            <v>0</v>
          </cell>
          <cell r="H8">
            <v>0</v>
          </cell>
          <cell r="I8">
            <v>0</v>
          </cell>
          <cell r="J8">
            <v>0</v>
          </cell>
          <cell r="K8">
            <v>0</v>
          </cell>
          <cell r="L8">
            <v>0</v>
          </cell>
        </row>
        <row r="9">
          <cell r="D9">
            <v>0</v>
          </cell>
          <cell r="E9">
            <v>0</v>
          </cell>
          <cell r="F9">
            <v>0</v>
          </cell>
          <cell r="G9">
            <v>0</v>
          </cell>
          <cell r="H9">
            <v>0</v>
          </cell>
          <cell r="I9">
            <v>0</v>
          </cell>
          <cell r="J9">
            <v>0</v>
          </cell>
          <cell r="K9">
            <v>0</v>
          </cell>
          <cell r="L9">
            <v>0</v>
          </cell>
        </row>
        <row r="10">
          <cell r="D10">
            <v>0</v>
          </cell>
          <cell r="E10">
            <v>0</v>
          </cell>
          <cell r="F10">
            <v>0</v>
          </cell>
          <cell r="G10">
            <v>0</v>
          </cell>
          <cell r="H10">
            <v>0</v>
          </cell>
          <cell r="I10">
            <v>0</v>
          </cell>
          <cell r="K10">
            <v>0</v>
          </cell>
          <cell r="L10">
            <v>0</v>
          </cell>
        </row>
        <row r="11">
          <cell r="D11">
            <v>0</v>
          </cell>
          <cell r="E11">
            <v>0</v>
          </cell>
          <cell r="F11">
            <v>0</v>
          </cell>
          <cell r="G11">
            <v>0</v>
          </cell>
          <cell r="H11">
            <v>0</v>
          </cell>
          <cell r="I11">
            <v>0</v>
          </cell>
          <cell r="J11">
            <v>0</v>
          </cell>
          <cell r="K11">
            <v>0</v>
          </cell>
          <cell r="L11">
            <v>0</v>
          </cell>
        </row>
        <row r="12">
          <cell r="D12">
            <v>0</v>
          </cell>
          <cell r="E12">
            <v>0</v>
          </cell>
          <cell r="F12">
            <v>0</v>
          </cell>
          <cell r="G12">
            <v>0</v>
          </cell>
          <cell r="H12">
            <v>0</v>
          </cell>
          <cell r="I12">
            <v>0</v>
          </cell>
          <cell r="J12">
            <v>0</v>
          </cell>
          <cell r="K12">
            <v>0</v>
          </cell>
          <cell r="L12">
            <v>0</v>
          </cell>
        </row>
        <row r="13">
          <cell r="D13">
            <v>0</v>
          </cell>
          <cell r="E13">
            <v>0</v>
          </cell>
          <cell r="F13">
            <v>0</v>
          </cell>
          <cell r="G13">
            <v>0</v>
          </cell>
          <cell r="H13">
            <v>0</v>
          </cell>
          <cell r="I13">
            <v>0</v>
          </cell>
          <cell r="J13">
            <v>0</v>
          </cell>
          <cell r="K13">
            <v>0</v>
          </cell>
        </row>
        <row r="14">
          <cell r="D14">
            <v>0</v>
          </cell>
          <cell r="E14">
            <v>0</v>
          </cell>
          <cell r="F14">
            <v>0</v>
          </cell>
          <cell r="G14">
            <v>0</v>
          </cell>
          <cell r="H14">
            <v>0</v>
          </cell>
          <cell r="I14">
            <v>0</v>
          </cell>
          <cell r="J14">
            <v>0</v>
          </cell>
          <cell r="K14">
            <v>0</v>
          </cell>
        </row>
        <row r="15">
          <cell r="D15">
            <v>0</v>
          </cell>
          <cell r="E15">
            <v>0</v>
          </cell>
          <cell r="F15">
            <v>0</v>
          </cell>
          <cell r="G15">
            <v>0</v>
          </cell>
          <cell r="H15">
            <v>0</v>
          </cell>
          <cell r="I15">
            <v>0</v>
          </cell>
          <cell r="J15">
            <v>0</v>
          </cell>
          <cell r="K15">
            <v>0</v>
          </cell>
          <cell r="L15">
            <v>0</v>
          </cell>
        </row>
        <row r="16">
          <cell r="E16">
            <v>0</v>
          </cell>
          <cell r="F16">
            <v>0</v>
          </cell>
          <cell r="G16">
            <v>0</v>
          </cell>
          <cell r="H16">
            <v>0</v>
          </cell>
          <cell r="I16">
            <v>0</v>
          </cell>
          <cell r="J16">
            <v>0</v>
          </cell>
          <cell r="K16">
            <v>0</v>
          </cell>
          <cell r="L16">
            <v>0</v>
          </cell>
        </row>
        <row r="17">
          <cell r="D17">
            <v>0</v>
          </cell>
          <cell r="E17">
            <v>0</v>
          </cell>
          <cell r="F17">
            <v>0</v>
          </cell>
          <cell r="G17">
            <v>0</v>
          </cell>
          <cell r="H17">
            <v>0</v>
          </cell>
          <cell r="I17">
            <v>0</v>
          </cell>
          <cell r="J17">
            <v>0</v>
          </cell>
          <cell r="K17">
            <v>0</v>
          </cell>
          <cell r="L17">
            <v>0</v>
          </cell>
        </row>
        <row r="18">
          <cell r="D18">
            <v>0</v>
          </cell>
          <cell r="E18">
            <v>0</v>
          </cell>
          <cell r="F18">
            <v>0</v>
          </cell>
          <cell r="G18">
            <v>0</v>
          </cell>
          <cell r="H18">
            <v>0</v>
          </cell>
          <cell r="I18">
            <v>0</v>
          </cell>
          <cell r="J18">
            <v>0</v>
          </cell>
          <cell r="K18">
            <v>0</v>
          </cell>
          <cell r="L18">
            <v>0</v>
          </cell>
        </row>
        <row r="19">
          <cell r="D19">
            <v>0</v>
          </cell>
          <cell r="E19">
            <v>0</v>
          </cell>
          <cell r="F19">
            <v>0</v>
          </cell>
          <cell r="G19">
            <v>0</v>
          </cell>
          <cell r="H19">
            <v>0</v>
          </cell>
          <cell r="I19">
            <v>0</v>
          </cell>
          <cell r="J19">
            <v>0</v>
          </cell>
          <cell r="K19">
            <v>0</v>
          </cell>
          <cell r="L19">
            <v>0</v>
          </cell>
        </row>
      </sheetData>
      <sheetData sheetId="49">
        <row r="9">
          <cell r="H9">
            <v>1668.6131702</v>
          </cell>
        </row>
      </sheetData>
      <sheetData sheetId="50">
        <row r="7">
          <cell r="D7">
            <v>13345.858200000001</v>
          </cell>
        </row>
      </sheetData>
      <sheetData sheetId="51"/>
      <sheetData sheetId="52"/>
      <sheetData sheetId="53"/>
      <sheetData sheetId="54"/>
      <sheetData sheetId="55"/>
      <sheetData sheetId="56"/>
      <sheetData sheetId="57"/>
      <sheetData sheetId="58"/>
      <sheetData sheetId="59"/>
      <sheetData sheetId="60"/>
      <sheetData sheetId="61"/>
      <sheetData sheetId="6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U66"/>
  <sheetViews>
    <sheetView showZeros="0" topLeftCell="A28" workbookViewId="0">
      <selection activeCell="K14" sqref="K14"/>
    </sheetView>
  </sheetViews>
  <sheetFormatPr defaultRowHeight="15.75"/>
  <cols>
    <col min="1" max="1" width="6.140625" style="92" customWidth="1"/>
    <col min="2" max="2" width="26.42578125" style="92" customWidth="1"/>
    <col min="3" max="3" width="6.5703125" style="93" customWidth="1"/>
    <col min="4" max="4" width="6.5703125" style="93" hidden="1" customWidth="1"/>
    <col min="5" max="7" width="12" style="94" hidden="1" customWidth="1"/>
    <col min="8" max="8" width="14.5703125" style="94" hidden="1" customWidth="1"/>
    <col min="9" max="9" width="12" style="94" hidden="1" customWidth="1"/>
    <col min="10" max="10" width="12" style="92" customWidth="1"/>
    <col min="11" max="18" width="11" style="182" customWidth="1"/>
    <col min="19" max="20" width="11.140625" style="92" hidden="1" customWidth="1"/>
    <col min="21" max="21" width="10.140625" style="92" hidden="1" customWidth="1"/>
    <col min="22" max="22" width="11" style="92" hidden="1" customWidth="1"/>
    <col min="23" max="23" width="10.42578125" style="92" hidden="1" customWidth="1"/>
    <col min="24" max="24" width="10.7109375" style="92" hidden="1" customWidth="1"/>
    <col min="25" max="25" width="11" style="92" hidden="1" customWidth="1"/>
    <col min="26" max="26" width="10.7109375" style="92" hidden="1" customWidth="1"/>
    <col min="27" max="27" width="10.5703125" style="92" hidden="1" customWidth="1"/>
    <col min="28" max="28" width="11.5703125" style="92" hidden="1" customWidth="1"/>
    <col min="29" max="29" width="11.7109375" style="92" hidden="1" customWidth="1"/>
    <col min="30" max="30" width="8.140625" style="97" hidden="1" customWidth="1"/>
    <col min="31" max="31" width="8.42578125" style="97" hidden="1" customWidth="1"/>
    <col min="32" max="32" width="7.85546875" style="97" hidden="1" customWidth="1"/>
    <col min="33" max="35" width="9.140625" style="97" hidden="1" customWidth="1"/>
    <col min="36" max="36" width="14.140625" style="97" hidden="1" customWidth="1"/>
    <col min="37" max="37" width="10.140625" style="97" hidden="1" customWidth="1"/>
    <col min="38" max="38" width="11.7109375" style="97" hidden="1" customWidth="1"/>
    <col min="39" max="39" width="10" style="97" hidden="1" customWidth="1"/>
    <col min="40" max="40" width="10.85546875" style="97" hidden="1" customWidth="1"/>
    <col min="41" max="41" width="12.5703125" style="97" hidden="1" customWidth="1"/>
    <col min="42" max="42" width="10.42578125" style="97" hidden="1" customWidth="1"/>
    <col min="43" max="43" width="9.140625" style="97" hidden="1" customWidth="1"/>
    <col min="44" max="44" width="11.28515625" style="97" hidden="1" customWidth="1"/>
    <col min="45" max="45" width="11.28515625" style="98" hidden="1" customWidth="1"/>
    <col min="46" max="46" width="10.85546875" style="97" hidden="1" customWidth="1"/>
    <col min="47" max="47" width="0" style="97" hidden="1" customWidth="1"/>
    <col min="48" max="256" width="9.140625" style="97"/>
    <col min="257" max="257" width="7.5703125" style="97" customWidth="1"/>
    <col min="258" max="258" width="41" style="97" customWidth="1"/>
    <col min="259" max="259" width="6.5703125" style="97" customWidth="1"/>
    <col min="260" max="265" width="0" style="97" hidden="1" customWidth="1"/>
    <col min="266" max="266" width="13.140625" style="97" customWidth="1"/>
    <col min="267" max="267" width="11" style="97" customWidth="1"/>
    <col min="268" max="268" width="10.85546875" style="97" customWidth="1"/>
    <col min="269" max="271" width="11.5703125" style="97" bestFit="1" customWidth="1"/>
    <col min="272" max="272" width="11.85546875" style="97" bestFit="1" customWidth="1"/>
    <col min="273" max="273" width="11.5703125" style="97" bestFit="1" customWidth="1"/>
    <col min="274" max="274" width="11.5703125" style="97" customWidth="1"/>
    <col min="275" max="303" width="0" style="97" hidden="1" customWidth="1"/>
    <col min="304" max="512" width="9.140625" style="97"/>
    <col min="513" max="513" width="7.5703125" style="97" customWidth="1"/>
    <col min="514" max="514" width="41" style="97" customWidth="1"/>
    <col min="515" max="515" width="6.5703125" style="97" customWidth="1"/>
    <col min="516" max="521" width="0" style="97" hidden="1" customWidth="1"/>
    <col min="522" max="522" width="13.140625" style="97" customWidth="1"/>
    <col min="523" max="523" width="11" style="97" customWidth="1"/>
    <col min="524" max="524" width="10.85546875" style="97" customWidth="1"/>
    <col min="525" max="527" width="11.5703125" style="97" bestFit="1" customWidth="1"/>
    <col min="528" max="528" width="11.85546875" style="97" bestFit="1" customWidth="1"/>
    <col min="529" max="529" width="11.5703125" style="97" bestFit="1" customWidth="1"/>
    <col min="530" max="530" width="11.5703125" style="97" customWidth="1"/>
    <col min="531" max="559" width="0" style="97" hidden="1" customWidth="1"/>
    <col min="560" max="768" width="9.140625" style="97"/>
    <col min="769" max="769" width="7.5703125" style="97" customWidth="1"/>
    <col min="770" max="770" width="41" style="97" customWidth="1"/>
    <col min="771" max="771" width="6.5703125" style="97" customWidth="1"/>
    <col min="772" max="777" width="0" style="97" hidden="1" customWidth="1"/>
    <col min="778" max="778" width="13.140625" style="97" customWidth="1"/>
    <col min="779" max="779" width="11" style="97" customWidth="1"/>
    <col min="780" max="780" width="10.85546875" style="97" customWidth="1"/>
    <col min="781" max="783" width="11.5703125" style="97" bestFit="1" customWidth="1"/>
    <col min="784" max="784" width="11.85546875" style="97" bestFit="1" customWidth="1"/>
    <col min="785" max="785" width="11.5703125" style="97" bestFit="1" customWidth="1"/>
    <col min="786" max="786" width="11.5703125" style="97" customWidth="1"/>
    <col min="787" max="815" width="0" style="97" hidden="1" customWidth="1"/>
    <col min="816" max="1024" width="9.140625" style="97"/>
    <col min="1025" max="1025" width="7.5703125" style="97" customWidth="1"/>
    <col min="1026" max="1026" width="41" style="97" customWidth="1"/>
    <col min="1027" max="1027" width="6.5703125" style="97" customWidth="1"/>
    <col min="1028" max="1033" width="0" style="97" hidden="1" customWidth="1"/>
    <col min="1034" max="1034" width="13.140625" style="97" customWidth="1"/>
    <col min="1035" max="1035" width="11" style="97" customWidth="1"/>
    <col min="1036" max="1036" width="10.85546875" style="97" customWidth="1"/>
    <col min="1037" max="1039" width="11.5703125" style="97" bestFit="1" customWidth="1"/>
    <col min="1040" max="1040" width="11.85546875" style="97" bestFit="1" customWidth="1"/>
    <col min="1041" max="1041" width="11.5703125" style="97" bestFit="1" customWidth="1"/>
    <col min="1042" max="1042" width="11.5703125" style="97" customWidth="1"/>
    <col min="1043" max="1071" width="0" style="97" hidden="1" customWidth="1"/>
    <col min="1072" max="1280" width="9.140625" style="97"/>
    <col min="1281" max="1281" width="7.5703125" style="97" customWidth="1"/>
    <col min="1282" max="1282" width="41" style="97" customWidth="1"/>
    <col min="1283" max="1283" width="6.5703125" style="97" customWidth="1"/>
    <col min="1284" max="1289" width="0" style="97" hidden="1" customWidth="1"/>
    <col min="1290" max="1290" width="13.140625" style="97" customWidth="1"/>
    <col min="1291" max="1291" width="11" style="97" customWidth="1"/>
    <col min="1292" max="1292" width="10.85546875" style="97" customWidth="1"/>
    <col min="1293" max="1295" width="11.5703125" style="97" bestFit="1" customWidth="1"/>
    <col min="1296" max="1296" width="11.85546875" style="97" bestFit="1" customWidth="1"/>
    <col min="1297" max="1297" width="11.5703125" style="97" bestFit="1" customWidth="1"/>
    <col min="1298" max="1298" width="11.5703125" style="97" customWidth="1"/>
    <col min="1299" max="1327" width="0" style="97" hidden="1" customWidth="1"/>
    <col min="1328" max="1536" width="9.140625" style="97"/>
    <col min="1537" max="1537" width="7.5703125" style="97" customWidth="1"/>
    <col min="1538" max="1538" width="41" style="97" customWidth="1"/>
    <col min="1539" max="1539" width="6.5703125" style="97" customWidth="1"/>
    <col min="1540" max="1545" width="0" style="97" hidden="1" customWidth="1"/>
    <col min="1546" max="1546" width="13.140625" style="97" customWidth="1"/>
    <col min="1547" max="1547" width="11" style="97" customWidth="1"/>
    <col min="1548" max="1548" width="10.85546875" style="97" customWidth="1"/>
    <col min="1549" max="1551" width="11.5703125" style="97" bestFit="1" customWidth="1"/>
    <col min="1552" max="1552" width="11.85546875" style="97" bestFit="1" customWidth="1"/>
    <col min="1553" max="1553" width="11.5703125" style="97" bestFit="1" customWidth="1"/>
    <col min="1554" max="1554" width="11.5703125" style="97" customWidth="1"/>
    <col min="1555" max="1583" width="0" style="97" hidden="1" customWidth="1"/>
    <col min="1584" max="1792" width="9.140625" style="97"/>
    <col min="1793" max="1793" width="7.5703125" style="97" customWidth="1"/>
    <col min="1794" max="1794" width="41" style="97" customWidth="1"/>
    <col min="1795" max="1795" width="6.5703125" style="97" customWidth="1"/>
    <col min="1796" max="1801" width="0" style="97" hidden="1" customWidth="1"/>
    <col min="1802" max="1802" width="13.140625" style="97" customWidth="1"/>
    <col min="1803" max="1803" width="11" style="97" customWidth="1"/>
    <col min="1804" max="1804" width="10.85546875" style="97" customWidth="1"/>
    <col min="1805" max="1807" width="11.5703125" style="97" bestFit="1" customWidth="1"/>
    <col min="1808" max="1808" width="11.85546875" style="97" bestFit="1" customWidth="1"/>
    <col min="1809" max="1809" width="11.5703125" style="97" bestFit="1" customWidth="1"/>
    <col min="1810" max="1810" width="11.5703125" style="97" customWidth="1"/>
    <col min="1811" max="1839" width="0" style="97" hidden="1" customWidth="1"/>
    <col min="1840" max="2048" width="9.140625" style="97"/>
    <col min="2049" max="2049" width="7.5703125" style="97" customWidth="1"/>
    <col min="2050" max="2050" width="41" style="97" customWidth="1"/>
    <col min="2051" max="2051" width="6.5703125" style="97" customWidth="1"/>
    <col min="2052" max="2057" width="0" style="97" hidden="1" customWidth="1"/>
    <col min="2058" max="2058" width="13.140625" style="97" customWidth="1"/>
    <col min="2059" max="2059" width="11" style="97" customWidth="1"/>
    <col min="2060" max="2060" width="10.85546875" style="97" customWidth="1"/>
    <col min="2061" max="2063" width="11.5703125" style="97" bestFit="1" customWidth="1"/>
    <col min="2064" max="2064" width="11.85546875" style="97" bestFit="1" customWidth="1"/>
    <col min="2065" max="2065" width="11.5703125" style="97" bestFit="1" customWidth="1"/>
    <col min="2066" max="2066" width="11.5703125" style="97" customWidth="1"/>
    <col min="2067" max="2095" width="0" style="97" hidden="1" customWidth="1"/>
    <col min="2096" max="2304" width="9.140625" style="97"/>
    <col min="2305" max="2305" width="7.5703125" style="97" customWidth="1"/>
    <col min="2306" max="2306" width="41" style="97" customWidth="1"/>
    <col min="2307" max="2307" width="6.5703125" style="97" customWidth="1"/>
    <col min="2308" max="2313" width="0" style="97" hidden="1" customWidth="1"/>
    <col min="2314" max="2314" width="13.140625" style="97" customWidth="1"/>
    <col min="2315" max="2315" width="11" style="97" customWidth="1"/>
    <col min="2316" max="2316" width="10.85546875" style="97" customWidth="1"/>
    <col min="2317" max="2319" width="11.5703125" style="97" bestFit="1" customWidth="1"/>
    <col min="2320" max="2320" width="11.85546875" style="97" bestFit="1" customWidth="1"/>
    <col min="2321" max="2321" width="11.5703125" style="97" bestFit="1" customWidth="1"/>
    <col min="2322" max="2322" width="11.5703125" style="97" customWidth="1"/>
    <col min="2323" max="2351" width="0" style="97" hidden="1" customWidth="1"/>
    <col min="2352" max="2560" width="9.140625" style="97"/>
    <col min="2561" max="2561" width="7.5703125" style="97" customWidth="1"/>
    <col min="2562" max="2562" width="41" style="97" customWidth="1"/>
    <col min="2563" max="2563" width="6.5703125" style="97" customWidth="1"/>
    <col min="2564" max="2569" width="0" style="97" hidden="1" customWidth="1"/>
    <col min="2570" max="2570" width="13.140625" style="97" customWidth="1"/>
    <col min="2571" max="2571" width="11" style="97" customWidth="1"/>
    <col min="2572" max="2572" width="10.85546875" style="97" customWidth="1"/>
    <col min="2573" max="2575" width="11.5703125" style="97" bestFit="1" customWidth="1"/>
    <col min="2576" max="2576" width="11.85546875" style="97" bestFit="1" customWidth="1"/>
    <col min="2577" max="2577" width="11.5703125" style="97" bestFit="1" customWidth="1"/>
    <col min="2578" max="2578" width="11.5703125" style="97" customWidth="1"/>
    <col min="2579" max="2607" width="0" style="97" hidden="1" customWidth="1"/>
    <col min="2608" max="2816" width="9.140625" style="97"/>
    <col min="2817" max="2817" width="7.5703125" style="97" customWidth="1"/>
    <col min="2818" max="2818" width="41" style="97" customWidth="1"/>
    <col min="2819" max="2819" width="6.5703125" style="97" customWidth="1"/>
    <col min="2820" max="2825" width="0" style="97" hidden="1" customWidth="1"/>
    <col min="2826" max="2826" width="13.140625" style="97" customWidth="1"/>
    <col min="2827" max="2827" width="11" style="97" customWidth="1"/>
    <col min="2828" max="2828" width="10.85546875" style="97" customWidth="1"/>
    <col min="2829" max="2831" width="11.5703125" style="97" bestFit="1" customWidth="1"/>
    <col min="2832" max="2832" width="11.85546875" style="97" bestFit="1" customWidth="1"/>
    <col min="2833" max="2833" width="11.5703125" style="97" bestFit="1" customWidth="1"/>
    <col min="2834" max="2834" width="11.5703125" style="97" customWidth="1"/>
    <col min="2835" max="2863" width="0" style="97" hidden="1" customWidth="1"/>
    <col min="2864" max="3072" width="9.140625" style="97"/>
    <col min="3073" max="3073" width="7.5703125" style="97" customWidth="1"/>
    <col min="3074" max="3074" width="41" style="97" customWidth="1"/>
    <col min="3075" max="3075" width="6.5703125" style="97" customWidth="1"/>
    <col min="3076" max="3081" width="0" style="97" hidden="1" customWidth="1"/>
    <col min="3082" max="3082" width="13.140625" style="97" customWidth="1"/>
    <col min="3083" max="3083" width="11" style="97" customWidth="1"/>
    <col min="3084" max="3084" width="10.85546875" style="97" customWidth="1"/>
    <col min="3085" max="3087" width="11.5703125" style="97" bestFit="1" customWidth="1"/>
    <col min="3088" max="3088" width="11.85546875" style="97" bestFit="1" customWidth="1"/>
    <col min="3089" max="3089" width="11.5703125" style="97" bestFit="1" customWidth="1"/>
    <col min="3090" max="3090" width="11.5703125" style="97" customWidth="1"/>
    <col min="3091" max="3119" width="0" style="97" hidden="1" customWidth="1"/>
    <col min="3120" max="3328" width="9.140625" style="97"/>
    <col min="3329" max="3329" width="7.5703125" style="97" customWidth="1"/>
    <col min="3330" max="3330" width="41" style="97" customWidth="1"/>
    <col min="3331" max="3331" width="6.5703125" style="97" customWidth="1"/>
    <col min="3332" max="3337" width="0" style="97" hidden="1" customWidth="1"/>
    <col min="3338" max="3338" width="13.140625" style="97" customWidth="1"/>
    <col min="3339" max="3339" width="11" style="97" customWidth="1"/>
    <col min="3340" max="3340" width="10.85546875" style="97" customWidth="1"/>
    <col min="3341" max="3343" width="11.5703125" style="97" bestFit="1" customWidth="1"/>
    <col min="3344" max="3344" width="11.85546875" style="97" bestFit="1" customWidth="1"/>
    <col min="3345" max="3345" width="11.5703125" style="97" bestFit="1" customWidth="1"/>
    <col min="3346" max="3346" width="11.5703125" style="97" customWidth="1"/>
    <col min="3347" max="3375" width="0" style="97" hidden="1" customWidth="1"/>
    <col min="3376" max="3584" width="9.140625" style="97"/>
    <col min="3585" max="3585" width="7.5703125" style="97" customWidth="1"/>
    <col min="3586" max="3586" width="41" style="97" customWidth="1"/>
    <col min="3587" max="3587" width="6.5703125" style="97" customWidth="1"/>
    <col min="3588" max="3593" width="0" style="97" hidden="1" customWidth="1"/>
    <col min="3594" max="3594" width="13.140625" style="97" customWidth="1"/>
    <col min="3595" max="3595" width="11" style="97" customWidth="1"/>
    <col min="3596" max="3596" width="10.85546875" style="97" customWidth="1"/>
    <col min="3597" max="3599" width="11.5703125" style="97" bestFit="1" customWidth="1"/>
    <col min="3600" max="3600" width="11.85546875" style="97" bestFit="1" customWidth="1"/>
    <col min="3601" max="3601" width="11.5703125" style="97" bestFit="1" customWidth="1"/>
    <col min="3602" max="3602" width="11.5703125" style="97" customWidth="1"/>
    <col min="3603" max="3631" width="0" style="97" hidden="1" customWidth="1"/>
    <col min="3632" max="3840" width="9.140625" style="97"/>
    <col min="3841" max="3841" width="7.5703125" style="97" customWidth="1"/>
    <col min="3842" max="3842" width="41" style="97" customWidth="1"/>
    <col min="3843" max="3843" width="6.5703125" style="97" customWidth="1"/>
    <col min="3844" max="3849" width="0" style="97" hidden="1" customWidth="1"/>
    <col min="3850" max="3850" width="13.140625" style="97" customWidth="1"/>
    <col min="3851" max="3851" width="11" style="97" customWidth="1"/>
    <col min="3852" max="3852" width="10.85546875" style="97" customWidth="1"/>
    <col min="3853" max="3855" width="11.5703125" style="97" bestFit="1" customWidth="1"/>
    <col min="3856" max="3856" width="11.85546875" style="97" bestFit="1" customWidth="1"/>
    <col min="3857" max="3857" width="11.5703125" style="97" bestFit="1" customWidth="1"/>
    <col min="3858" max="3858" width="11.5703125" style="97" customWidth="1"/>
    <col min="3859" max="3887" width="0" style="97" hidden="1" customWidth="1"/>
    <col min="3888" max="4096" width="9.140625" style="97"/>
    <col min="4097" max="4097" width="7.5703125" style="97" customWidth="1"/>
    <col min="4098" max="4098" width="41" style="97" customWidth="1"/>
    <col min="4099" max="4099" width="6.5703125" style="97" customWidth="1"/>
    <col min="4100" max="4105" width="0" style="97" hidden="1" customWidth="1"/>
    <col min="4106" max="4106" width="13.140625" style="97" customWidth="1"/>
    <col min="4107" max="4107" width="11" style="97" customWidth="1"/>
    <col min="4108" max="4108" width="10.85546875" style="97" customWidth="1"/>
    <col min="4109" max="4111" width="11.5703125" style="97" bestFit="1" customWidth="1"/>
    <col min="4112" max="4112" width="11.85546875" style="97" bestFit="1" customWidth="1"/>
    <col min="4113" max="4113" width="11.5703125" style="97" bestFit="1" customWidth="1"/>
    <col min="4114" max="4114" width="11.5703125" style="97" customWidth="1"/>
    <col min="4115" max="4143" width="0" style="97" hidden="1" customWidth="1"/>
    <col min="4144" max="4352" width="9.140625" style="97"/>
    <col min="4353" max="4353" width="7.5703125" style="97" customWidth="1"/>
    <col min="4354" max="4354" width="41" style="97" customWidth="1"/>
    <col min="4355" max="4355" width="6.5703125" style="97" customWidth="1"/>
    <col min="4356" max="4361" width="0" style="97" hidden="1" customWidth="1"/>
    <col min="4362" max="4362" width="13.140625" style="97" customWidth="1"/>
    <col min="4363" max="4363" width="11" style="97" customWidth="1"/>
    <col min="4364" max="4364" width="10.85546875" style="97" customWidth="1"/>
    <col min="4365" max="4367" width="11.5703125" style="97" bestFit="1" customWidth="1"/>
    <col min="4368" max="4368" width="11.85546875" style="97" bestFit="1" customWidth="1"/>
    <col min="4369" max="4369" width="11.5703125" style="97" bestFit="1" customWidth="1"/>
    <col min="4370" max="4370" width="11.5703125" style="97" customWidth="1"/>
    <col min="4371" max="4399" width="0" style="97" hidden="1" customWidth="1"/>
    <col min="4400" max="4608" width="9.140625" style="97"/>
    <col min="4609" max="4609" width="7.5703125" style="97" customWidth="1"/>
    <col min="4610" max="4610" width="41" style="97" customWidth="1"/>
    <col min="4611" max="4611" width="6.5703125" style="97" customWidth="1"/>
    <col min="4612" max="4617" width="0" style="97" hidden="1" customWidth="1"/>
    <col min="4618" max="4618" width="13.140625" style="97" customWidth="1"/>
    <col min="4619" max="4619" width="11" style="97" customWidth="1"/>
    <col min="4620" max="4620" width="10.85546875" style="97" customWidth="1"/>
    <col min="4621" max="4623" width="11.5703125" style="97" bestFit="1" customWidth="1"/>
    <col min="4624" max="4624" width="11.85546875" style="97" bestFit="1" customWidth="1"/>
    <col min="4625" max="4625" width="11.5703125" style="97" bestFit="1" customWidth="1"/>
    <col min="4626" max="4626" width="11.5703125" style="97" customWidth="1"/>
    <col min="4627" max="4655" width="0" style="97" hidden="1" customWidth="1"/>
    <col min="4656" max="4864" width="9.140625" style="97"/>
    <col min="4865" max="4865" width="7.5703125" style="97" customWidth="1"/>
    <col min="4866" max="4866" width="41" style="97" customWidth="1"/>
    <col min="4867" max="4867" width="6.5703125" style="97" customWidth="1"/>
    <col min="4868" max="4873" width="0" style="97" hidden="1" customWidth="1"/>
    <col min="4874" max="4874" width="13.140625" style="97" customWidth="1"/>
    <col min="4875" max="4875" width="11" style="97" customWidth="1"/>
    <col min="4876" max="4876" width="10.85546875" style="97" customWidth="1"/>
    <col min="4877" max="4879" width="11.5703125" style="97" bestFit="1" customWidth="1"/>
    <col min="4880" max="4880" width="11.85546875" style="97" bestFit="1" customWidth="1"/>
    <col min="4881" max="4881" width="11.5703125" style="97" bestFit="1" customWidth="1"/>
    <col min="4882" max="4882" width="11.5703125" style="97" customWidth="1"/>
    <col min="4883" max="4911" width="0" style="97" hidden="1" customWidth="1"/>
    <col min="4912" max="5120" width="9.140625" style="97"/>
    <col min="5121" max="5121" width="7.5703125" style="97" customWidth="1"/>
    <col min="5122" max="5122" width="41" style="97" customWidth="1"/>
    <col min="5123" max="5123" width="6.5703125" style="97" customWidth="1"/>
    <col min="5124" max="5129" width="0" style="97" hidden="1" customWidth="1"/>
    <col min="5130" max="5130" width="13.140625" style="97" customWidth="1"/>
    <col min="5131" max="5131" width="11" style="97" customWidth="1"/>
    <col min="5132" max="5132" width="10.85546875" style="97" customWidth="1"/>
    <col min="5133" max="5135" width="11.5703125" style="97" bestFit="1" customWidth="1"/>
    <col min="5136" max="5136" width="11.85546875" style="97" bestFit="1" customWidth="1"/>
    <col min="5137" max="5137" width="11.5703125" style="97" bestFit="1" customWidth="1"/>
    <col min="5138" max="5138" width="11.5703125" style="97" customWidth="1"/>
    <col min="5139" max="5167" width="0" style="97" hidden="1" customWidth="1"/>
    <col min="5168" max="5376" width="9.140625" style="97"/>
    <col min="5377" max="5377" width="7.5703125" style="97" customWidth="1"/>
    <col min="5378" max="5378" width="41" style="97" customWidth="1"/>
    <col min="5379" max="5379" width="6.5703125" style="97" customWidth="1"/>
    <col min="5380" max="5385" width="0" style="97" hidden="1" customWidth="1"/>
    <col min="5386" max="5386" width="13.140625" style="97" customWidth="1"/>
    <col min="5387" max="5387" width="11" style="97" customWidth="1"/>
    <col min="5388" max="5388" width="10.85546875" style="97" customWidth="1"/>
    <col min="5389" max="5391" width="11.5703125" style="97" bestFit="1" customWidth="1"/>
    <col min="5392" max="5392" width="11.85546875" style="97" bestFit="1" customWidth="1"/>
    <col min="5393" max="5393" width="11.5703125" style="97" bestFit="1" customWidth="1"/>
    <col min="5394" max="5394" width="11.5703125" style="97" customWidth="1"/>
    <col min="5395" max="5423" width="0" style="97" hidden="1" customWidth="1"/>
    <col min="5424" max="5632" width="9.140625" style="97"/>
    <col min="5633" max="5633" width="7.5703125" style="97" customWidth="1"/>
    <col min="5634" max="5634" width="41" style="97" customWidth="1"/>
    <col min="5635" max="5635" width="6.5703125" style="97" customWidth="1"/>
    <col min="5636" max="5641" width="0" style="97" hidden="1" customWidth="1"/>
    <col min="5642" max="5642" width="13.140625" style="97" customWidth="1"/>
    <col min="5643" max="5643" width="11" style="97" customWidth="1"/>
    <col min="5644" max="5644" width="10.85546875" style="97" customWidth="1"/>
    <col min="5645" max="5647" width="11.5703125" style="97" bestFit="1" customWidth="1"/>
    <col min="5648" max="5648" width="11.85546875" style="97" bestFit="1" customWidth="1"/>
    <col min="5649" max="5649" width="11.5703125" style="97" bestFit="1" customWidth="1"/>
    <col min="5650" max="5650" width="11.5703125" style="97" customWidth="1"/>
    <col min="5651" max="5679" width="0" style="97" hidden="1" customWidth="1"/>
    <col min="5680" max="5888" width="9.140625" style="97"/>
    <col min="5889" max="5889" width="7.5703125" style="97" customWidth="1"/>
    <col min="5890" max="5890" width="41" style="97" customWidth="1"/>
    <col min="5891" max="5891" width="6.5703125" style="97" customWidth="1"/>
    <col min="5892" max="5897" width="0" style="97" hidden="1" customWidth="1"/>
    <col min="5898" max="5898" width="13.140625" style="97" customWidth="1"/>
    <col min="5899" max="5899" width="11" style="97" customWidth="1"/>
    <col min="5900" max="5900" width="10.85546875" style="97" customWidth="1"/>
    <col min="5901" max="5903" width="11.5703125" style="97" bestFit="1" customWidth="1"/>
    <col min="5904" max="5904" width="11.85546875" style="97" bestFit="1" customWidth="1"/>
    <col min="5905" max="5905" width="11.5703125" style="97" bestFit="1" customWidth="1"/>
    <col min="5906" max="5906" width="11.5703125" style="97" customWidth="1"/>
    <col min="5907" max="5935" width="0" style="97" hidden="1" customWidth="1"/>
    <col min="5936" max="6144" width="9.140625" style="97"/>
    <col min="6145" max="6145" width="7.5703125" style="97" customWidth="1"/>
    <col min="6146" max="6146" width="41" style="97" customWidth="1"/>
    <col min="6147" max="6147" width="6.5703125" style="97" customWidth="1"/>
    <col min="6148" max="6153" width="0" style="97" hidden="1" customWidth="1"/>
    <col min="6154" max="6154" width="13.140625" style="97" customWidth="1"/>
    <col min="6155" max="6155" width="11" style="97" customWidth="1"/>
    <col min="6156" max="6156" width="10.85546875" style="97" customWidth="1"/>
    <col min="6157" max="6159" width="11.5703125" style="97" bestFit="1" customWidth="1"/>
    <col min="6160" max="6160" width="11.85546875" style="97" bestFit="1" customWidth="1"/>
    <col min="6161" max="6161" width="11.5703125" style="97" bestFit="1" customWidth="1"/>
    <col min="6162" max="6162" width="11.5703125" style="97" customWidth="1"/>
    <col min="6163" max="6191" width="0" style="97" hidden="1" customWidth="1"/>
    <col min="6192" max="6400" width="9.140625" style="97"/>
    <col min="6401" max="6401" width="7.5703125" style="97" customWidth="1"/>
    <col min="6402" max="6402" width="41" style="97" customWidth="1"/>
    <col min="6403" max="6403" width="6.5703125" style="97" customWidth="1"/>
    <col min="6404" max="6409" width="0" style="97" hidden="1" customWidth="1"/>
    <col min="6410" max="6410" width="13.140625" style="97" customWidth="1"/>
    <col min="6411" max="6411" width="11" style="97" customWidth="1"/>
    <col min="6412" max="6412" width="10.85546875" style="97" customWidth="1"/>
    <col min="6413" max="6415" width="11.5703125" style="97" bestFit="1" customWidth="1"/>
    <col min="6416" max="6416" width="11.85546875" style="97" bestFit="1" customWidth="1"/>
    <col min="6417" max="6417" width="11.5703125" style="97" bestFit="1" customWidth="1"/>
    <col min="6418" max="6418" width="11.5703125" style="97" customWidth="1"/>
    <col min="6419" max="6447" width="0" style="97" hidden="1" customWidth="1"/>
    <col min="6448" max="6656" width="9.140625" style="97"/>
    <col min="6657" max="6657" width="7.5703125" style="97" customWidth="1"/>
    <col min="6658" max="6658" width="41" style="97" customWidth="1"/>
    <col min="6659" max="6659" width="6.5703125" style="97" customWidth="1"/>
    <col min="6660" max="6665" width="0" style="97" hidden="1" customWidth="1"/>
    <col min="6666" max="6666" width="13.140625" style="97" customWidth="1"/>
    <col min="6667" max="6667" width="11" style="97" customWidth="1"/>
    <col min="6668" max="6668" width="10.85546875" style="97" customWidth="1"/>
    <col min="6669" max="6671" width="11.5703125" style="97" bestFit="1" customWidth="1"/>
    <col min="6672" max="6672" width="11.85546875" style="97" bestFit="1" customWidth="1"/>
    <col min="6673" max="6673" width="11.5703125" style="97" bestFit="1" customWidth="1"/>
    <col min="6674" max="6674" width="11.5703125" style="97" customWidth="1"/>
    <col min="6675" max="6703" width="0" style="97" hidden="1" customWidth="1"/>
    <col min="6704" max="6912" width="9.140625" style="97"/>
    <col min="6913" max="6913" width="7.5703125" style="97" customWidth="1"/>
    <col min="6914" max="6914" width="41" style="97" customWidth="1"/>
    <col min="6915" max="6915" width="6.5703125" style="97" customWidth="1"/>
    <col min="6916" max="6921" width="0" style="97" hidden="1" customWidth="1"/>
    <col min="6922" max="6922" width="13.140625" style="97" customWidth="1"/>
    <col min="6923" max="6923" width="11" style="97" customWidth="1"/>
    <col min="6924" max="6924" width="10.85546875" style="97" customWidth="1"/>
    <col min="6925" max="6927" width="11.5703125" style="97" bestFit="1" customWidth="1"/>
    <col min="6928" max="6928" width="11.85546875" style="97" bestFit="1" customWidth="1"/>
    <col min="6929" max="6929" width="11.5703125" style="97" bestFit="1" customWidth="1"/>
    <col min="6930" max="6930" width="11.5703125" style="97" customWidth="1"/>
    <col min="6931" max="6959" width="0" style="97" hidden="1" customWidth="1"/>
    <col min="6960" max="7168" width="9.140625" style="97"/>
    <col min="7169" max="7169" width="7.5703125" style="97" customWidth="1"/>
    <col min="7170" max="7170" width="41" style="97" customWidth="1"/>
    <col min="7171" max="7171" width="6.5703125" style="97" customWidth="1"/>
    <col min="7172" max="7177" width="0" style="97" hidden="1" customWidth="1"/>
    <col min="7178" max="7178" width="13.140625" style="97" customWidth="1"/>
    <col min="7179" max="7179" width="11" style="97" customWidth="1"/>
    <col min="7180" max="7180" width="10.85546875" style="97" customWidth="1"/>
    <col min="7181" max="7183" width="11.5703125" style="97" bestFit="1" customWidth="1"/>
    <col min="7184" max="7184" width="11.85546875" style="97" bestFit="1" customWidth="1"/>
    <col min="7185" max="7185" width="11.5703125" style="97" bestFit="1" customWidth="1"/>
    <col min="7186" max="7186" width="11.5703125" style="97" customWidth="1"/>
    <col min="7187" max="7215" width="0" style="97" hidden="1" customWidth="1"/>
    <col min="7216" max="7424" width="9.140625" style="97"/>
    <col min="7425" max="7425" width="7.5703125" style="97" customWidth="1"/>
    <col min="7426" max="7426" width="41" style="97" customWidth="1"/>
    <col min="7427" max="7427" width="6.5703125" style="97" customWidth="1"/>
    <col min="7428" max="7433" width="0" style="97" hidden="1" customWidth="1"/>
    <col min="7434" max="7434" width="13.140625" style="97" customWidth="1"/>
    <col min="7435" max="7435" width="11" style="97" customWidth="1"/>
    <col min="7436" max="7436" width="10.85546875" style="97" customWidth="1"/>
    <col min="7437" max="7439" width="11.5703125" style="97" bestFit="1" customWidth="1"/>
    <col min="7440" max="7440" width="11.85546875" style="97" bestFit="1" customWidth="1"/>
    <col min="7441" max="7441" width="11.5703125" style="97" bestFit="1" customWidth="1"/>
    <col min="7442" max="7442" width="11.5703125" style="97" customWidth="1"/>
    <col min="7443" max="7471" width="0" style="97" hidden="1" customWidth="1"/>
    <col min="7472" max="7680" width="9.140625" style="97"/>
    <col min="7681" max="7681" width="7.5703125" style="97" customWidth="1"/>
    <col min="7682" max="7682" width="41" style="97" customWidth="1"/>
    <col min="7683" max="7683" width="6.5703125" style="97" customWidth="1"/>
    <col min="7684" max="7689" width="0" style="97" hidden="1" customWidth="1"/>
    <col min="7690" max="7690" width="13.140625" style="97" customWidth="1"/>
    <col min="7691" max="7691" width="11" style="97" customWidth="1"/>
    <col min="7692" max="7692" width="10.85546875" style="97" customWidth="1"/>
    <col min="7693" max="7695" width="11.5703125" style="97" bestFit="1" customWidth="1"/>
    <col min="7696" max="7696" width="11.85546875" style="97" bestFit="1" customWidth="1"/>
    <col min="7697" max="7697" width="11.5703125" style="97" bestFit="1" customWidth="1"/>
    <col min="7698" max="7698" width="11.5703125" style="97" customWidth="1"/>
    <col min="7699" max="7727" width="0" style="97" hidden="1" customWidth="1"/>
    <col min="7728" max="7936" width="9.140625" style="97"/>
    <col min="7937" max="7937" width="7.5703125" style="97" customWidth="1"/>
    <col min="7938" max="7938" width="41" style="97" customWidth="1"/>
    <col min="7939" max="7939" width="6.5703125" style="97" customWidth="1"/>
    <col min="7940" max="7945" width="0" style="97" hidden="1" customWidth="1"/>
    <col min="7946" max="7946" width="13.140625" style="97" customWidth="1"/>
    <col min="7947" max="7947" width="11" style="97" customWidth="1"/>
    <col min="7948" max="7948" width="10.85546875" style="97" customWidth="1"/>
    <col min="7949" max="7951" width="11.5703125" style="97" bestFit="1" customWidth="1"/>
    <col min="7952" max="7952" width="11.85546875" style="97" bestFit="1" customWidth="1"/>
    <col min="7953" max="7953" width="11.5703125" style="97" bestFit="1" customWidth="1"/>
    <col min="7954" max="7954" width="11.5703125" style="97" customWidth="1"/>
    <col min="7955" max="7983" width="0" style="97" hidden="1" customWidth="1"/>
    <col min="7984" max="8192" width="9.140625" style="97"/>
    <col min="8193" max="8193" width="7.5703125" style="97" customWidth="1"/>
    <col min="8194" max="8194" width="41" style="97" customWidth="1"/>
    <col min="8195" max="8195" width="6.5703125" style="97" customWidth="1"/>
    <col min="8196" max="8201" width="0" style="97" hidden="1" customWidth="1"/>
    <col min="8202" max="8202" width="13.140625" style="97" customWidth="1"/>
    <col min="8203" max="8203" width="11" style="97" customWidth="1"/>
    <col min="8204" max="8204" width="10.85546875" style="97" customWidth="1"/>
    <col min="8205" max="8207" width="11.5703125" style="97" bestFit="1" customWidth="1"/>
    <col min="8208" max="8208" width="11.85546875" style="97" bestFit="1" customWidth="1"/>
    <col min="8209" max="8209" width="11.5703125" style="97" bestFit="1" customWidth="1"/>
    <col min="8210" max="8210" width="11.5703125" style="97" customWidth="1"/>
    <col min="8211" max="8239" width="0" style="97" hidden="1" customWidth="1"/>
    <col min="8240" max="8448" width="9.140625" style="97"/>
    <col min="8449" max="8449" width="7.5703125" style="97" customWidth="1"/>
    <col min="8450" max="8450" width="41" style="97" customWidth="1"/>
    <col min="8451" max="8451" width="6.5703125" style="97" customWidth="1"/>
    <col min="8452" max="8457" width="0" style="97" hidden="1" customWidth="1"/>
    <col min="8458" max="8458" width="13.140625" style="97" customWidth="1"/>
    <col min="8459" max="8459" width="11" style="97" customWidth="1"/>
    <col min="8460" max="8460" width="10.85546875" style="97" customWidth="1"/>
    <col min="8461" max="8463" width="11.5703125" style="97" bestFit="1" customWidth="1"/>
    <col min="8464" max="8464" width="11.85546875" style="97" bestFit="1" customWidth="1"/>
    <col min="8465" max="8465" width="11.5703125" style="97" bestFit="1" customWidth="1"/>
    <col min="8466" max="8466" width="11.5703125" style="97" customWidth="1"/>
    <col min="8467" max="8495" width="0" style="97" hidden="1" customWidth="1"/>
    <col min="8496" max="8704" width="9.140625" style="97"/>
    <col min="8705" max="8705" width="7.5703125" style="97" customWidth="1"/>
    <col min="8706" max="8706" width="41" style="97" customWidth="1"/>
    <col min="8707" max="8707" width="6.5703125" style="97" customWidth="1"/>
    <col min="8708" max="8713" width="0" style="97" hidden="1" customWidth="1"/>
    <col min="8714" max="8714" width="13.140625" style="97" customWidth="1"/>
    <col min="8715" max="8715" width="11" style="97" customWidth="1"/>
    <col min="8716" max="8716" width="10.85546875" style="97" customWidth="1"/>
    <col min="8717" max="8719" width="11.5703125" style="97" bestFit="1" customWidth="1"/>
    <col min="8720" max="8720" width="11.85546875" style="97" bestFit="1" customWidth="1"/>
    <col min="8721" max="8721" width="11.5703125" style="97" bestFit="1" customWidth="1"/>
    <col min="8722" max="8722" width="11.5703125" style="97" customWidth="1"/>
    <col min="8723" max="8751" width="0" style="97" hidden="1" customWidth="1"/>
    <col min="8752" max="8960" width="9.140625" style="97"/>
    <col min="8961" max="8961" width="7.5703125" style="97" customWidth="1"/>
    <col min="8962" max="8962" width="41" style="97" customWidth="1"/>
    <col min="8963" max="8963" width="6.5703125" style="97" customWidth="1"/>
    <col min="8964" max="8969" width="0" style="97" hidden="1" customWidth="1"/>
    <col min="8970" max="8970" width="13.140625" style="97" customWidth="1"/>
    <col min="8971" max="8971" width="11" style="97" customWidth="1"/>
    <col min="8972" max="8972" width="10.85546875" style="97" customWidth="1"/>
    <col min="8973" max="8975" width="11.5703125" style="97" bestFit="1" customWidth="1"/>
    <col min="8976" max="8976" width="11.85546875" style="97" bestFit="1" customWidth="1"/>
    <col min="8977" max="8977" width="11.5703125" style="97" bestFit="1" customWidth="1"/>
    <col min="8978" max="8978" width="11.5703125" style="97" customWidth="1"/>
    <col min="8979" max="9007" width="0" style="97" hidden="1" customWidth="1"/>
    <col min="9008" max="9216" width="9.140625" style="97"/>
    <col min="9217" max="9217" width="7.5703125" style="97" customWidth="1"/>
    <col min="9218" max="9218" width="41" style="97" customWidth="1"/>
    <col min="9219" max="9219" width="6.5703125" style="97" customWidth="1"/>
    <col min="9220" max="9225" width="0" style="97" hidden="1" customWidth="1"/>
    <col min="9226" max="9226" width="13.140625" style="97" customWidth="1"/>
    <col min="9227" max="9227" width="11" style="97" customWidth="1"/>
    <col min="9228" max="9228" width="10.85546875" style="97" customWidth="1"/>
    <col min="9229" max="9231" width="11.5703125" style="97" bestFit="1" customWidth="1"/>
    <col min="9232" max="9232" width="11.85546875" style="97" bestFit="1" customWidth="1"/>
    <col min="9233" max="9233" width="11.5703125" style="97" bestFit="1" customWidth="1"/>
    <col min="9234" max="9234" width="11.5703125" style="97" customWidth="1"/>
    <col min="9235" max="9263" width="0" style="97" hidden="1" customWidth="1"/>
    <col min="9264" max="9472" width="9.140625" style="97"/>
    <col min="9473" max="9473" width="7.5703125" style="97" customWidth="1"/>
    <col min="9474" max="9474" width="41" style="97" customWidth="1"/>
    <col min="9475" max="9475" width="6.5703125" style="97" customWidth="1"/>
    <col min="9476" max="9481" width="0" style="97" hidden="1" customWidth="1"/>
    <col min="9482" max="9482" width="13.140625" style="97" customWidth="1"/>
    <col min="9483" max="9483" width="11" style="97" customWidth="1"/>
    <col min="9484" max="9484" width="10.85546875" style="97" customWidth="1"/>
    <col min="9485" max="9487" width="11.5703125" style="97" bestFit="1" customWidth="1"/>
    <col min="9488" max="9488" width="11.85546875" style="97" bestFit="1" customWidth="1"/>
    <col min="9489" max="9489" width="11.5703125" style="97" bestFit="1" customWidth="1"/>
    <col min="9490" max="9490" width="11.5703125" style="97" customWidth="1"/>
    <col min="9491" max="9519" width="0" style="97" hidden="1" customWidth="1"/>
    <col min="9520" max="9728" width="9.140625" style="97"/>
    <col min="9729" max="9729" width="7.5703125" style="97" customWidth="1"/>
    <col min="9730" max="9730" width="41" style="97" customWidth="1"/>
    <col min="9731" max="9731" width="6.5703125" style="97" customWidth="1"/>
    <col min="9732" max="9737" width="0" style="97" hidden="1" customWidth="1"/>
    <col min="9738" max="9738" width="13.140625" style="97" customWidth="1"/>
    <col min="9739" max="9739" width="11" style="97" customWidth="1"/>
    <col min="9740" max="9740" width="10.85546875" style="97" customWidth="1"/>
    <col min="9741" max="9743" width="11.5703125" style="97" bestFit="1" customWidth="1"/>
    <col min="9744" max="9744" width="11.85546875" style="97" bestFit="1" customWidth="1"/>
    <col min="9745" max="9745" width="11.5703125" style="97" bestFit="1" customWidth="1"/>
    <col min="9746" max="9746" width="11.5703125" style="97" customWidth="1"/>
    <col min="9747" max="9775" width="0" style="97" hidden="1" customWidth="1"/>
    <col min="9776" max="9984" width="9.140625" style="97"/>
    <col min="9985" max="9985" width="7.5703125" style="97" customWidth="1"/>
    <col min="9986" max="9986" width="41" style="97" customWidth="1"/>
    <col min="9987" max="9987" width="6.5703125" style="97" customWidth="1"/>
    <col min="9988" max="9993" width="0" style="97" hidden="1" customWidth="1"/>
    <col min="9994" max="9994" width="13.140625" style="97" customWidth="1"/>
    <col min="9995" max="9995" width="11" style="97" customWidth="1"/>
    <col min="9996" max="9996" width="10.85546875" style="97" customWidth="1"/>
    <col min="9997" max="9999" width="11.5703125" style="97" bestFit="1" customWidth="1"/>
    <col min="10000" max="10000" width="11.85546875" style="97" bestFit="1" customWidth="1"/>
    <col min="10001" max="10001" width="11.5703125" style="97" bestFit="1" customWidth="1"/>
    <col min="10002" max="10002" width="11.5703125" style="97" customWidth="1"/>
    <col min="10003" max="10031" width="0" style="97" hidden="1" customWidth="1"/>
    <col min="10032" max="10240" width="9.140625" style="97"/>
    <col min="10241" max="10241" width="7.5703125" style="97" customWidth="1"/>
    <col min="10242" max="10242" width="41" style="97" customWidth="1"/>
    <col min="10243" max="10243" width="6.5703125" style="97" customWidth="1"/>
    <col min="10244" max="10249" width="0" style="97" hidden="1" customWidth="1"/>
    <col min="10250" max="10250" width="13.140625" style="97" customWidth="1"/>
    <col min="10251" max="10251" width="11" style="97" customWidth="1"/>
    <col min="10252" max="10252" width="10.85546875" style="97" customWidth="1"/>
    <col min="10253" max="10255" width="11.5703125" style="97" bestFit="1" customWidth="1"/>
    <col min="10256" max="10256" width="11.85546875" style="97" bestFit="1" customWidth="1"/>
    <col min="10257" max="10257" width="11.5703125" style="97" bestFit="1" customWidth="1"/>
    <col min="10258" max="10258" width="11.5703125" style="97" customWidth="1"/>
    <col min="10259" max="10287" width="0" style="97" hidden="1" customWidth="1"/>
    <col min="10288" max="10496" width="9.140625" style="97"/>
    <col min="10497" max="10497" width="7.5703125" style="97" customWidth="1"/>
    <col min="10498" max="10498" width="41" style="97" customWidth="1"/>
    <col min="10499" max="10499" width="6.5703125" style="97" customWidth="1"/>
    <col min="10500" max="10505" width="0" style="97" hidden="1" customWidth="1"/>
    <col min="10506" max="10506" width="13.140625" style="97" customWidth="1"/>
    <col min="10507" max="10507" width="11" style="97" customWidth="1"/>
    <col min="10508" max="10508" width="10.85546875" style="97" customWidth="1"/>
    <col min="10509" max="10511" width="11.5703125" style="97" bestFit="1" customWidth="1"/>
    <col min="10512" max="10512" width="11.85546875" style="97" bestFit="1" customWidth="1"/>
    <col min="10513" max="10513" width="11.5703125" style="97" bestFit="1" customWidth="1"/>
    <col min="10514" max="10514" width="11.5703125" style="97" customWidth="1"/>
    <col min="10515" max="10543" width="0" style="97" hidden="1" customWidth="1"/>
    <col min="10544" max="10752" width="9.140625" style="97"/>
    <col min="10753" max="10753" width="7.5703125" style="97" customWidth="1"/>
    <col min="10754" max="10754" width="41" style="97" customWidth="1"/>
    <col min="10755" max="10755" width="6.5703125" style="97" customWidth="1"/>
    <col min="10756" max="10761" width="0" style="97" hidden="1" customWidth="1"/>
    <col min="10762" max="10762" width="13.140625" style="97" customWidth="1"/>
    <col min="10763" max="10763" width="11" style="97" customWidth="1"/>
    <col min="10764" max="10764" width="10.85546875" style="97" customWidth="1"/>
    <col min="10765" max="10767" width="11.5703125" style="97" bestFit="1" customWidth="1"/>
    <col min="10768" max="10768" width="11.85546875" style="97" bestFit="1" customWidth="1"/>
    <col min="10769" max="10769" width="11.5703125" style="97" bestFit="1" customWidth="1"/>
    <col min="10770" max="10770" width="11.5703125" style="97" customWidth="1"/>
    <col min="10771" max="10799" width="0" style="97" hidden="1" customWidth="1"/>
    <col min="10800" max="11008" width="9.140625" style="97"/>
    <col min="11009" max="11009" width="7.5703125" style="97" customWidth="1"/>
    <col min="11010" max="11010" width="41" style="97" customWidth="1"/>
    <col min="11011" max="11011" width="6.5703125" style="97" customWidth="1"/>
    <col min="11012" max="11017" width="0" style="97" hidden="1" customWidth="1"/>
    <col min="11018" max="11018" width="13.140625" style="97" customWidth="1"/>
    <col min="11019" max="11019" width="11" style="97" customWidth="1"/>
    <col min="11020" max="11020" width="10.85546875" style="97" customWidth="1"/>
    <col min="11021" max="11023" width="11.5703125" style="97" bestFit="1" customWidth="1"/>
    <col min="11024" max="11024" width="11.85546875" style="97" bestFit="1" customWidth="1"/>
    <col min="11025" max="11025" width="11.5703125" style="97" bestFit="1" customWidth="1"/>
    <col min="11026" max="11026" width="11.5703125" style="97" customWidth="1"/>
    <col min="11027" max="11055" width="0" style="97" hidden="1" customWidth="1"/>
    <col min="11056" max="11264" width="9.140625" style="97"/>
    <col min="11265" max="11265" width="7.5703125" style="97" customWidth="1"/>
    <col min="11266" max="11266" width="41" style="97" customWidth="1"/>
    <col min="11267" max="11267" width="6.5703125" style="97" customWidth="1"/>
    <col min="11268" max="11273" width="0" style="97" hidden="1" customWidth="1"/>
    <col min="11274" max="11274" width="13.140625" style="97" customWidth="1"/>
    <col min="11275" max="11275" width="11" style="97" customWidth="1"/>
    <col min="11276" max="11276" width="10.85546875" style="97" customWidth="1"/>
    <col min="11277" max="11279" width="11.5703125" style="97" bestFit="1" customWidth="1"/>
    <col min="11280" max="11280" width="11.85546875" style="97" bestFit="1" customWidth="1"/>
    <col min="11281" max="11281" width="11.5703125" style="97" bestFit="1" customWidth="1"/>
    <col min="11282" max="11282" width="11.5703125" style="97" customWidth="1"/>
    <col min="11283" max="11311" width="0" style="97" hidden="1" customWidth="1"/>
    <col min="11312" max="11520" width="9.140625" style="97"/>
    <col min="11521" max="11521" width="7.5703125" style="97" customWidth="1"/>
    <col min="11522" max="11522" width="41" style="97" customWidth="1"/>
    <col min="11523" max="11523" width="6.5703125" style="97" customWidth="1"/>
    <col min="11524" max="11529" width="0" style="97" hidden="1" customWidth="1"/>
    <col min="11530" max="11530" width="13.140625" style="97" customWidth="1"/>
    <col min="11531" max="11531" width="11" style="97" customWidth="1"/>
    <col min="11532" max="11532" width="10.85546875" style="97" customWidth="1"/>
    <col min="11533" max="11535" width="11.5703125" style="97" bestFit="1" customWidth="1"/>
    <col min="11536" max="11536" width="11.85546875" style="97" bestFit="1" customWidth="1"/>
    <col min="11537" max="11537" width="11.5703125" style="97" bestFit="1" customWidth="1"/>
    <col min="11538" max="11538" width="11.5703125" style="97" customWidth="1"/>
    <col min="11539" max="11567" width="0" style="97" hidden="1" customWidth="1"/>
    <col min="11568" max="11776" width="9.140625" style="97"/>
    <col min="11777" max="11777" width="7.5703125" style="97" customWidth="1"/>
    <col min="11778" max="11778" width="41" style="97" customWidth="1"/>
    <col min="11779" max="11779" width="6.5703125" style="97" customWidth="1"/>
    <col min="11780" max="11785" width="0" style="97" hidden="1" customWidth="1"/>
    <col min="11786" max="11786" width="13.140625" style="97" customWidth="1"/>
    <col min="11787" max="11787" width="11" style="97" customWidth="1"/>
    <col min="11788" max="11788" width="10.85546875" style="97" customWidth="1"/>
    <col min="11789" max="11791" width="11.5703125" style="97" bestFit="1" customWidth="1"/>
    <col min="11792" max="11792" width="11.85546875" style="97" bestFit="1" customWidth="1"/>
    <col min="11793" max="11793" width="11.5703125" style="97" bestFit="1" customWidth="1"/>
    <col min="11794" max="11794" width="11.5703125" style="97" customWidth="1"/>
    <col min="11795" max="11823" width="0" style="97" hidden="1" customWidth="1"/>
    <col min="11824" max="12032" width="9.140625" style="97"/>
    <col min="12033" max="12033" width="7.5703125" style="97" customWidth="1"/>
    <col min="12034" max="12034" width="41" style="97" customWidth="1"/>
    <col min="12035" max="12035" width="6.5703125" style="97" customWidth="1"/>
    <col min="12036" max="12041" width="0" style="97" hidden="1" customWidth="1"/>
    <col min="12042" max="12042" width="13.140625" style="97" customWidth="1"/>
    <col min="12043" max="12043" width="11" style="97" customWidth="1"/>
    <col min="12044" max="12044" width="10.85546875" style="97" customWidth="1"/>
    <col min="12045" max="12047" width="11.5703125" style="97" bestFit="1" customWidth="1"/>
    <col min="12048" max="12048" width="11.85546875" style="97" bestFit="1" customWidth="1"/>
    <col min="12049" max="12049" width="11.5703125" style="97" bestFit="1" customWidth="1"/>
    <col min="12050" max="12050" width="11.5703125" style="97" customWidth="1"/>
    <col min="12051" max="12079" width="0" style="97" hidden="1" customWidth="1"/>
    <col min="12080" max="12288" width="9.140625" style="97"/>
    <col min="12289" max="12289" width="7.5703125" style="97" customWidth="1"/>
    <col min="12290" max="12290" width="41" style="97" customWidth="1"/>
    <col min="12291" max="12291" width="6.5703125" style="97" customWidth="1"/>
    <col min="12292" max="12297" width="0" style="97" hidden="1" customWidth="1"/>
    <col min="12298" max="12298" width="13.140625" style="97" customWidth="1"/>
    <col min="12299" max="12299" width="11" style="97" customWidth="1"/>
    <col min="12300" max="12300" width="10.85546875" style="97" customWidth="1"/>
    <col min="12301" max="12303" width="11.5703125" style="97" bestFit="1" customWidth="1"/>
    <col min="12304" max="12304" width="11.85546875" style="97" bestFit="1" customWidth="1"/>
    <col min="12305" max="12305" width="11.5703125" style="97" bestFit="1" customWidth="1"/>
    <col min="12306" max="12306" width="11.5703125" style="97" customWidth="1"/>
    <col min="12307" max="12335" width="0" style="97" hidden="1" customWidth="1"/>
    <col min="12336" max="12544" width="9.140625" style="97"/>
    <col min="12545" max="12545" width="7.5703125" style="97" customWidth="1"/>
    <col min="12546" max="12546" width="41" style="97" customWidth="1"/>
    <col min="12547" max="12547" width="6.5703125" style="97" customWidth="1"/>
    <col min="12548" max="12553" width="0" style="97" hidden="1" customWidth="1"/>
    <col min="12554" max="12554" width="13.140625" style="97" customWidth="1"/>
    <col min="12555" max="12555" width="11" style="97" customWidth="1"/>
    <col min="12556" max="12556" width="10.85546875" style="97" customWidth="1"/>
    <col min="12557" max="12559" width="11.5703125" style="97" bestFit="1" customWidth="1"/>
    <col min="12560" max="12560" width="11.85546875" style="97" bestFit="1" customWidth="1"/>
    <col min="12561" max="12561" width="11.5703125" style="97" bestFit="1" customWidth="1"/>
    <col min="12562" max="12562" width="11.5703125" style="97" customWidth="1"/>
    <col min="12563" max="12591" width="0" style="97" hidden="1" customWidth="1"/>
    <col min="12592" max="12800" width="9.140625" style="97"/>
    <col min="12801" max="12801" width="7.5703125" style="97" customWidth="1"/>
    <col min="12802" max="12802" width="41" style="97" customWidth="1"/>
    <col min="12803" max="12803" width="6.5703125" style="97" customWidth="1"/>
    <col min="12804" max="12809" width="0" style="97" hidden="1" customWidth="1"/>
    <col min="12810" max="12810" width="13.140625" style="97" customWidth="1"/>
    <col min="12811" max="12811" width="11" style="97" customWidth="1"/>
    <col min="12812" max="12812" width="10.85546875" style="97" customWidth="1"/>
    <col min="12813" max="12815" width="11.5703125" style="97" bestFit="1" customWidth="1"/>
    <col min="12816" max="12816" width="11.85546875" style="97" bestFit="1" customWidth="1"/>
    <col min="12817" max="12817" width="11.5703125" style="97" bestFit="1" customWidth="1"/>
    <col min="12818" max="12818" width="11.5703125" style="97" customWidth="1"/>
    <col min="12819" max="12847" width="0" style="97" hidden="1" customWidth="1"/>
    <col min="12848" max="13056" width="9.140625" style="97"/>
    <col min="13057" max="13057" width="7.5703125" style="97" customWidth="1"/>
    <col min="13058" max="13058" width="41" style="97" customWidth="1"/>
    <col min="13059" max="13059" width="6.5703125" style="97" customWidth="1"/>
    <col min="13060" max="13065" width="0" style="97" hidden="1" customWidth="1"/>
    <col min="13066" max="13066" width="13.140625" style="97" customWidth="1"/>
    <col min="13067" max="13067" width="11" style="97" customWidth="1"/>
    <col min="13068" max="13068" width="10.85546875" style="97" customWidth="1"/>
    <col min="13069" max="13071" width="11.5703125" style="97" bestFit="1" customWidth="1"/>
    <col min="13072" max="13072" width="11.85546875" style="97" bestFit="1" customWidth="1"/>
    <col min="13073" max="13073" width="11.5703125" style="97" bestFit="1" customWidth="1"/>
    <col min="13074" max="13074" width="11.5703125" style="97" customWidth="1"/>
    <col min="13075" max="13103" width="0" style="97" hidden="1" customWidth="1"/>
    <col min="13104" max="13312" width="9.140625" style="97"/>
    <col min="13313" max="13313" width="7.5703125" style="97" customWidth="1"/>
    <col min="13314" max="13314" width="41" style="97" customWidth="1"/>
    <col min="13315" max="13315" width="6.5703125" style="97" customWidth="1"/>
    <col min="13316" max="13321" width="0" style="97" hidden="1" customWidth="1"/>
    <col min="13322" max="13322" width="13.140625" style="97" customWidth="1"/>
    <col min="13323" max="13323" width="11" style="97" customWidth="1"/>
    <col min="13324" max="13324" width="10.85546875" style="97" customWidth="1"/>
    <col min="13325" max="13327" width="11.5703125" style="97" bestFit="1" customWidth="1"/>
    <col min="13328" max="13328" width="11.85546875" style="97" bestFit="1" customWidth="1"/>
    <col min="13329" max="13329" width="11.5703125" style="97" bestFit="1" customWidth="1"/>
    <col min="13330" max="13330" width="11.5703125" style="97" customWidth="1"/>
    <col min="13331" max="13359" width="0" style="97" hidden="1" customWidth="1"/>
    <col min="13360" max="13568" width="9.140625" style="97"/>
    <col min="13569" max="13569" width="7.5703125" style="97" customWidth="1"/>
    <col min="13570" max="13570" width="41" style="97" customWidth="1"/>
    <col min="13571" max="13571" width="6.5703125" style="97" customWidth="1"/>
    <col min="13572" max="13577" width="0" style="97" hidden="1" customWidth="1"/>
    <col min="13578" max="13578" width="13.140625" style="97" customWidth="1"/>
    <col min="13579" max="13579" width="11" style="97" customWidth="1"/>
    <col min="13580" max="13580" width="10.85546875" style="97" customWidth="1"/>
    <col min="13581" max="13583" width="11.5703125" style="97" bestFit="1" customWidth="1"/>
    <col min="13584" max="13584" width="11.85546875" style="97" bestFit="1" customWidth="1"/>
    <col min="13585" max="13585" width="11.5703125" style="97" bestFit="1" customWidth="1"/>
    <col min="13586" max="13586" width="11.5703125" style="97" customWidth="1"/>
    <col min="13587" max="13615" width="0" style="97" hidden="1" customWidth="1"/>
    <col min="13616" max="13824" width="9.140625" style="97"/>
    <col min="13825" max="13825" width="7.5703125" style="97" customWidth="1"/>
    <col min="13826" max="13826" width="41" style="97" customWidth="1"/>
    <col min="13827" max="13827" width="6.5703125" style="97" customWidth="1"/>
    <col min="13828" max="13833" width="0" style="97" hidden="1" customWidth="1"/>
    <col min="13834" max="13834" width="13.140625" style="97" customWidth="1"/>
    <col min="13835" max="13835" width="11" style="97" customWidth="1"/>
    <col min="13836" max="13836" width="10.85546875" style="97" customWidth="1"/>
    <col min="13837" max="13839" width="11.5703125" style="97" bestFit="1" customWidth="1"/>
    <col min="13840" max="13840" width="11.85546875" style="97" bestFit="1" customWidth="1"/>
    <col min="13841" max="13841" width="11.5703125" style="97" bestFit="1" customWidth="1"/>
    <col min="13842" max="13842" width="11.5703125" style="97" customWidth="1"/>
    <col min="13843" max="13871" width="0" style="97" hidden="1" customWidth="1"/>
    <col min="13872" max="14080" width="9.140625" style="97"/>
    <col min="14081" max="14081" width="7.5703125" style="97" customWidth="1"/>
    <col min="14082" max="14082" width="41" style="97" customWidth="1"/>
    <col min="14083" max="14083" width="6.5703125" style="97" customWidth="1"/>
    <col min="14084" max="14089" width="0" style="97" hidden="1" customWidth="1"/>
    <col min="14090" max="14090" width="13.140625" style="97" customWidth="1"/>
    <col min="14091" max="14091" width="11" style="97" customWidth="1"/>
    <col min="14092" max="14092" width="10.85546875" style="97" customWidth="1"/>
    <col min="14093" max="14095" width="11.5703125" style="97" bestFit="1" customWidth="1"/>
    <col min="14096" max="14096" width="11.85546875" style="97" bestFit="1" customWidth="1"/>
    <col min="14097" max="14097" width="11.5703125" style="97" bestFit="1" customWidth="1"/>
    <col min="14098" max="14098" width="11.5703125" style="97" customWidth="1"/>
    <col min="14099" max="14127" width="0" style="97" hidden="1" customWidth="1"/>
    <col min="14128" max="14336" width="9.140625" style="97"/>
    <col min="14337" max="14337" width="7.5703125" style="97" customWidth="1"/>
    <col min="14338" max="14338" width="41" style="97" customWidth="1"/>
    <col min="14339" max="14339" width="6.5703125" style="97" customWidth="1"/>
    <col min="14340" max="14345" width="0" style="97" hidden="1" customWidth="1"/>
    <col min="14346" max="14346" width="13.140625" style="97" customWidth="1"/>
    <col min="14347" max="14347" width="11" style="97" customWidth="1"/>
    <col min="14348" max="14348" width="10.85546875" style="97" customWidth="1"/>
    <col min="14349" max="14351" width="11.5703125" style="97" bestFit="1" customWidth="1"/>
    <col min="14352" max="14352" width="11.85546875" style="97" bestFit="1" customWidth="1"/>
    <col min="14353" max="14353" width="11.5703125" style="97" bestFit="1" customWidth="1"/>
    <col min="14354" max="14354" width="11.5703125" style="97" customWidth="1"/>
    <col min="14355" max="14383" width="0" style="97" hidden="1" customWidth="1"/>
    <col min="14384" max="14592" width="9.140625" style="97"/>
    <col min="14593" max="14593" width="7.5703125" style="97" customWidth="1"/>
    <col min="14594" max="14594" width="41" style="97" customWidth="1"/>
    <col min="14595" max="14595" width="6.5703125" style="97" customWidth="1"/>
    <col min="14596" max="14601" width="0" style="97" hidden="1" customWidth="1"/>
    <col min="14602" max="14602" width="13.140625" style="97" customWidth="1"/>
    <col min="14603" max="14603" width="11" style="97" customWidth="1"/>
    <col min="14604" max="14604" width="10.85546875" style="97" customWidth="1"/>
    <col min="14605" max="14607" width="11.5703125" style="97" bestFit="1" customWidth="1"/>
    <col min="14608" max="14608" width="11.85546875" style="97" bestFit="1" customWidth="1"/>
    <col min="14609" max="14609" width="11.5703125" style="97" bestFit="1" customWidth="1"/>
    <col min="14610" max="14610" width="11.5703125" style="97" customWidth="1"/>
    <col min="14611" max="14639" width="0" style="97" hidden="1" customWidth="1"/>
    <col min="14640" max="14848" width="9.140625" style="97"/>
    <col min="14849" max="14849" width="7.5703125" style="97" customWidth="1"/>
    <col min="14850" max="14850" width="41" style="97" customWidth="1"/>
    <col min="14851" max="14851" width="6.5703125" style="97" customWidth="1"/>
    <col min="14852" max="14857" width="0" style="97" hidden="1" customWidth="1"/>
    <col min="14858" max="14858" width="13.140625" style="97" customWidth="1"/>
    <col min="14859" max="14859" width="11" style="97" customWidth="1"/>
    <col min="14860" max="14860" width="10.85546875" style="97" customWidth="1"/>
    <col min="14861" max="14863" width="11.5703125" style="97" bestFit="1" customWidth="1"/>
    <col min="14864" max="14864" width="11.85546875" style="97" bestFit="1" customWidth="1"/>
    <col min="14865" max="14865" width="11.5703125" style="97" bestFit="1" customWidth="1"/>
    <col min="14866" max="14866" width="11.5703125" style="97" customWidth="1"/>
    <col min="14867" max="14895" width="0" style="97" hidden="1" customWidth="1"/>
    <col min="14896" max="15104" width="9.140625" style="97"/>
    <col min="15105" max="15105" width="7.5703125" style="97" customWidth="1"/>
    <col min="15106" max="15106" width="41" style="97" customWidth="1"/>
    <col min="15107" max="15107" width="6.5703125" style="97" customWidth="1"/>
    <col min="15108" max="15113" width="0" style="97" hidden="1" customWidth="1"/>
    <col min="15114" max="15114" width="13.140625" style="97" customWidth="1"/>
    <col min="15115" max="15115" width="11" style="97" customWidth="1"/>
    <col min="15116" max="15116" width="10.85546875" style="97" customWidth="1"/>
    <col min="15117" max="15119" width="11.5703125" style="97" bestFit="1" customWidth="1"/>
    <col min="15120" max="15120" width="11.85546875" style="97" bestFit="1" customWidth="1"/>
    <col min="15121" max="15121" width="11.5703125" style="97" bestFit="1" customWidth="1"/>
    <col min="15122" max="15122" width="11.5703125" style="97" customWidth="1"/>
    <col min="15123" max="15151" width="0" style="97" hidden="1" customWidth="1"/>
    <col min="15152" max="15360" width="9.140625" style="97"/>
    <col min="15361" max="15361" width="7.5703125" style="97" customWidth="1"/>
    <col min="15362" max="15362" width="41" style="97" customWidth="1"/>
    <col min="15363" max="15363" width="6.5703125" style="97" customWidth="1"/>
    <col min="15364" max="15369" width="0" style="97" hidden="1" customWidth="1"/>
    <col min="15370" max="15370" width="13.140625" style="97" customWidth="1"/>
    <col min="15371" max="15371" width="11" style="97" customWidth="1"/>
    <col min="15372" max="15372" width="10.85546875" style="97" customWidth="1"/>
    <col min="15373" max="15375" width="11.5703125" style="97" bestFit="1" customWidth="1"/>
    <col min="15376" max="15376" width="11.85546875" style="97" bestFit="1" customWidth="1"/>
    <col min="15377" max="15377" width="11.5703125" style="97" bestFit="1" customWidth="1"/>
    <col min="15378" max="15378" width="11.5703125" style="97" customWidth="1"/>
    <col min="15379" max="15407" width="0" style="97" hidden="1" customWidth="1"/>
    <col min="15408" max="15616" width="9.140625" style="97"/>
    <col min="15617" max="15617" width="7.5703125" style="97" customWidth="1"/>
    <col min="15618" max="15618" width="41" style="97" customWidth="1"/>
    <col min="15619" max="15619" width="6.5703125" style="97" customWidth="1"/>
    <col min="15620" max="15625" width="0" style="97" hidden="1" customWidth="1"/>
    <col min="15626" max="15626" width="13.140625" style="97" customWidth="1"/>
    <col min="15627" max="15627" width="11" style="97" customWidth="1"/>
    <col min="15628" max="15628" width="10.85546875" style="97" customWidth="1"/>
    <col min="15629" max="15631" width="11.5703125" style="97" bestFit="1" customWidth="1"/>
    <col min="15632" max="15632" width="11.85546875" style="97" bestFit="1" customWidth="1"/>
    <col min="15633" max="15633" width="11.5703125" style="97" bestFit="1" customWidth="1"/>
    <col min="15634" max="15634" width="11.5703125" style="97" customWidth="1"/>
    <col min="15635" max="15663" width="0" style="97" hidden="1" customWidth="1"/>
    <col min="15664" max="15872" width="9.140625" style="97"/>
    <col min="15873" max="15873" width="7.5703125" style="97" customWidth="1"/>
    <col min="15874" max="15874" width="41" style="97" customWidth="1"/>
    <col min="15875" max="15875" width="6.5703125" style="97" customWidth="1"/>
    <col min="15876" max="15881" width="0" style="97" hidden="1" customWidth="1"/>
    <col min="15882" max="15882" width="13.140625" style="97" customWidth="1"/>
    <col min="15883" max="15883" width="11" style="97" customWidth="1"/>
    <col min="15884" max="15884" width="10.85546875" style="97" customWidth="1"/>
    <col min="15885" max="15887" width="11.5703125" style="97" bestFit="1" customWidth="1"/>
    <col min="15888" max="15888" width="11.85546875" style="97" bestFit="1" customWidth="1"/>
    <col min="15889" max="15889" width="11.5703125" style="97" bestFit="1" customWidth="1"/>
    <col min="15890" max="15890" width="11.5703125" style="97" customWidth="1"/>
    <col min="15891" max="15919" width="0" style="97" hidden="1" customWidth="1"/>
    <col min="15920" max="16128" width="9.140625" style="97"/>
    <col min="16129" max="16129" width="7.5703125" style="97" customWidth="1"/>
    <col min="16130" max="16130" width="41" style="97" customWidth="1"/>
    <col min="16131" max="16131" width="6.5703125" style="97" customWidth="1"/>
    <col min="16132" max="16137" width="0" style="97" hidden="1" customWidth="1"/>
    <col min="16138" max="16138" width="13.140625" style="97" customWidth="1"/>
    <col min="16139" max="16139" width="11" style="97" customWidth="1"/>
    <col min="16140" max="16140" width="10.85546875" style="97" customWidth="1"/>
    <col min="16141" max="16143" width="11.5703125" style="97" bestFit="1" customWidth="1"/>
    <col min="16144" max="16144" width="11.85546875" style="97" bestFit="1" customWidth="1"/>
    <col min="16145" max="16145" width="11.5703125" style="97" bestFit="1" customWidth="1"/>
    <col min="16146" max="16146" width="11.5703125" style="97" customWidth="1"/>
    <col min="16147" max="16175" width="0" style="97" hidden="1" customWidth="1"/>
    <col min="16176" max="16384" width="9.140625" style="97"/>
  </cols>
  <sheetData>
    <row r="1" spans="1:47" ht="15.75" hidden="1" customHeight="1">
      <c r="J1" s="95"/>
      <c r="K1" s="96"/>
      <c r="L1" s="96"/>
      <c r="M1" s="96"/>
      <c r="N1" s="96"/>
      <c r="O1" s="96"/>
      <c r="P1" s="96"/>
      <c r="Q1" s="96"/>
      <c r="R1" s="96">
        <v>-8.8373752760162461E-14</v>
      </c>
      <c r="S1" s="95">
        <v>0</v>
      </c>
      <c r="T1" s="95">
        <v>0</v>
      </c>
      <c r="U1" s="95">
        <v>0</v>
      </c>
      <c r="V1" s="95">
        <v>0</v>
      </c>
      <c r="W1" s="95">
        <v>0</v>
      </c>
      <c r="X1" s="95">
        <v>0</v>
      </c>
      <c r="Y1" s="95">
        <v>0</v>
      </c>
      <c r="Z1" s="95">
        <v>0</v>
      </c>
      <c r="AA1" s="95">
        <v>0</v>
      </c>
      <c r="AB1" s="95">
        <v>0</v>
      </c>
      <c r="AC1" s="95">
        <v>0</v>
      </c>
      <c r="AR1" s="98"/>
    </row>
    <row r="2" spans="1:47" ht="15.75" hidden="1" customHeight="1">
      <c r="A2" s="99"/>
      <c r="F2" s="94">
        <v>2.6277901059236181E-2</v>
      </c>
      <c r="J2" s="100">
        <v>0</v>
      </c>
      <c r="K2" s="101">
        <v>1.7763568394002505E-13</v>
      </c>
      <c r="L2" s="101">
        <v>-7.9936057773011271E-15</v>
      </c>
      <c r="M2" s="101">
        <v>-2.7311486405778851E-14</v>
      </c>
      <c r="N2" s="101">
        <v>4.8849813083506888E-14</v>
      </c>
      <c r="O2" s="101">
        <v>0</v>
      </c>
      <c r="P2" s="101">
        <v>0</v>
      </c>
      <c r="Q2" s="101">
        <v>0</v>
      </c>
      <c r="R2" s="101">
        <v>-8.8373752760162461E-14</v>
      </c>
      <c r="S2" s="100">
        <v>0</v>
      </c>
      <c r="T2" s="100">
        <v>0</v>
      </c>
      <c r="U2" s="100">
        <v>0</v>
      </c>
      <c r="V2" s="100">
        <v>0</v>
      </c>
      <c r="W2" s="100">
        <v>0</v>
      </c>
      <c r="X2" s="100">
        <v>0</v>
      </c>
      <c r="Y2" s="100">
        <v>0</v>
      </c>
      <c r="Z2" s="100">
        <v>0</v>
      </c>
      <c r="AA2" s="100">
        <v>0</v>
      </c>
      <c r="AB2" s="100">
        <v>0</v>
      </c>
      <c r="AC2" s="100">
        <v>0</v>
      </c>
      <c r="AR2" s="102"/>
    </row>
    <row r="3" spans="1:47" ht="21" customHeight="1">
      <c r="A3" s="388" t="s">
        <v>0</v>
      </c>
      <c r="B3" s="388"/>
      <c r="C3" s="388"/>
      <c r="D3" s="388"/>
      <c r="E3" s="388"/>
      <c r="F3" s="388"/>
      <c r="G3" s="388"/>
      <c r="H3" s="388"/>
      <c r="I3" s="388"/>
      <c r="J3" s="388"/>
      <c r="K3" s="388"/>
      <c r="L3" s="388"/>
      <c r="M3" s="388"/>
      <c r="N3" s="388"/>
      <c r="O3" s="388"/>
      <c r="P3" s="388"/>
      <c r="Q3" s="388"/>
      <c r="R3" s="388"/>
      <c r="S3" s="305"/>
      <c r="T3" s="305"/>
      <c r="U3" s="305"/>
      <c r="V3" s="305"/>
      <c r="W3" s="305"/>
      <c r="X3" s="305"/>
      <c r="Y3" s="305"/>
      <c r="Z3" s="305"/>
      <c r="AA3" s="305"/>
      <c r="AB3" s="305"/>
      <c r="AC3" s="305"/>
      <c r="AD3" s="103"/>
      <c r="AE3" s="103"/>
      <c r="AF3" s="103"/>
    </row>
    <row r="4" spans="1:47" ht="16.5" customHeight="1">
      <c r="A4" s="389" t="s">
        <v>791</v>
      </c>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103"/>
      <c r="AE4" s="103"/>
      <c r="AF4" s="103"/>
      <c r="AT4" s="104">
        <v>1079.8340000000001</v>
      </c>
      <c r="AU4" s="98">
        <v>1081.624</v>
      </c>
    </row>
    <row r="5" spans="1:47" s="105" customFormat="1" ht="16.5" thickBot="1">
      <c r="A5" s="390" t="s">
        <v>1</v>
      </c>
      <c r="B5" s="390"/>
      <c r="C5" s="390"/>
      <c r="D5" s="390"/>
      <c r="E5" s="390"/>
      <c r="F5" s="390"/>
      <c r="G5" s="390"/>
      <c r="H5" s="390"/>
      <c r="I5" s="390"/>
      <c r="J5" s="390"/>
      <c r="K5" s="390"/>
      <c r="L5" s="390"/>
      <c r="M5" s="390"/>
      <c r="N5" s="390"/>
      <c r="O5" s="390"/>
      <c r="P5" s="390"/>
      <c r="Q5" s="390"/>
      <c r="R5" s="390"/>
    </row>
    <row r="6" spans="1:47" ht="16.5" customHeight="1" thickTop="1">
      <c r="A6" s="391" t="s">
        <v>2</v>
      </c>
      <c r="B6" s="391" t="s">
        <v>3</v>
      </c>
      <c r="C6" s="391" t="s">
        <v>4</v>
      </c>
      <c r="D6" s="391" t="s">
        <v>5</v>
      </c>
      <c r="E6" s="392" t="s">
        <v>6</v>
      </c>
      <c r="F6" s="392" t="s">
        <v>7</v>
      </c>
      <c r="G6" s="392" t="s">
        <v>8</v>
      </c>
      <c r="H6" s="392" t="s">
        <v>9</v>
      </c>
      <c r="I6" s="392" t="s">
        <v>10</v>
      </c>
      <c r="J6" s="391" t="s">
        <v>11</v>
      </c>
      <c r="K6" s="391" t="s">
        <v>12</v>
      </c>
      <c r="L6" s="391"/>
      <c r="M6" s="391"/>
      <c r="N6" s="391"/>
      <c r="O6" s="391"/>
      <c r="P6" s="391"/>
      <c r="Q6" s="391"/>
      <c r="R6" s="391"/>
      <c r="S6" s="391"/>
      <c r="T6" s="391"/>
      <c r="U6" s="391"/>
      <c r="V6" s="391"/>
      <c r="W6" s="391"/>
      <c r="X6" s="391"/>
      <c r="Y6" s="391"/>
      <c r="Z6" s="391"/>
      <c r="AA6" s="391"/>
      <c r="AB6" s="391"/>
      <c r="AC6" s="391"/>
      <c r="AD6" s="106"/>
      <c r="AE6" s="106"/>
      <c r="AF6" s="106"/>
      <c r="AG6" s="106"/>
      <c r="AH6" s="107"/>
      <c r="AI6" s="399"/>
      <c r="AJ6" s="401" t="s">
        <v>13</v>
      </c>
      <c r="AK6" s="407" t="s">
        <v>14</v>
      </c>
      <c r="AL6" s="408"/>
      <c r="AM6" s="409"/>
      <c r="AN6" s="410" t="s">
        <v>15</v>
      </c>
      <c r="AO6" s="411" t="s">
        <v>16</v>
      </c>
      <c r="AP6" s="412"/>
      <c r="AR6" s="393"/>
      <c r="AS6" s="395"/>
    </row>
    <row r="7" spans="1:47" ht="57.75" customHeight="1">
      <c r="A7" s="391"/>
      <c r="B7" s="391"/>
      <c r="C7" s="391"/>
      <c r="D7" s="391"/>
      <c r="E7" s="392"/>
      <c r="F7" s="392"/>
      <c r="G7" s="392"/>
      <c r="H7" s="392"/>
      <c r="I7" s="392"/>
      <c r="J7" s="391"/>
      <c r="K7" s="108" t="s">
        <v>207</v>
      </c>
      <c r="L7" s="108" t="s">
        <v>208</v>
      </c>
      <c r="M7" s="108" t="s">
        <v>209</v>
      </c>
      <c r="N7" s="108" t="s">
        <v>210</v>
      </c>
      <c r="O7" s="108" t="s">
        <v>211</v>
      </c>
      <c r="P7" s="108" t="s">
        <v>212</v>
      </c>
      <c r="Q7" s="108" t="s">
        <v>213</v>
      </c>
      <c r="R7" s="108" t="s">
        <v>214</v>
      </c>
      <c r="S7" s="109" t="s">
        <v>17</v>
      </c>
      <c r="T7" s="109" t="s">
        <v>18</v>
      </c>
      <c r="U7" s="109" t="s">
        <v>19</v>
      </c>
      <c r="V7" s="109" t="s">
        <v>20</v>
      </c>
      <c r="W7" s="109" t="s">
        <v>21</v>
      </c>
      <c r="X7" s="109" t="s">
        <v>22</v>
      </c>
      <c r="Y7" s="109" t="s">
        <v>23</v>
      </c>
      <c r="Z7" s="109" t="s">
        <v>24</v>
      </c>
      <c r="AA7" s="109" t="s">
        <v>25</v>
      </c>
      <c r="AB7" s="109" t="s">
        <v>26</v>
      </c>
      <c r="AC7" s="109" t="s">
        <v>27</v>
      </c>
      <c r="AD7" s="110" t="s">
        <v>28</v>
      </c>
      <c r="AE7" s="110" t="s">
        <v>29</v>
      </c>
      <c r="AF7" s="110" t="s">
        <v>30</v>
      </c>
      <c r="AG7" s="110" t="s">
        <v>31</v>
      </c>
      <c r="AH7" s="110" t="s">
        <v>32</v>
      </c>
      <c r="AI7" s="400"/>
      <c r="AJ7" s="402"/>
      <c r="AK7" s="111" t="s">
        <v>33</v>
      </c>
      <c r="AL7" s="111" t="s">
        <v>34</v>
      </c>
      <c r="AM7" s="111" t="s">
        <v>35</v>
      </c>
      <c r="AN7" s="402"/>
      <c r="AO7" s="110" t="s">
        <v>36</v>
      </c>
      <c r="AP7" s="110" t="s">
        <v>37</v>
      </c>
      <c r="AR7" s="394"/>
      <c r="AS7" s="396"/>
      <c r="AT7" s="97">
        <v>1.2999999999999998</v>
      </c>
    </row>
    <row r="8" spans="1:47" s="116" customFormat="1" ht="32.25" customHeight="1">
      <c r="A8" s="112" t="s">
        <v>38</v>
      </c>
      <c r="B8" s="112" t="s">
        <v>39</v>
      </c>
      <c r="C8" s="112" t="s">
        <v>40</v>
      </c>
      <c r="D8" s="112"/>
      <c r="E8" s="113"/>
      <c r="F8" s="113" t="s">
        <v>41</v>
      </c>
      <c r="G8" s="113" t="s">
        <v>42</v>
      </c>
      <c r="H8" s="113"/>
      <c r="I8" s="113"/>
      <c r="J8" s="112" t="s">
        <v>43</v>
      </c>
      <c r="K8" s="113" t="s">
        <v>42</v>
      </c>
      <c r="L8" s="113" t="s">
        <v>44</v>
      </c>
      <c r="M8" s="113" t="s">
        <v>45</v>
      </c>
      <c r="N8" s="113" t="s">
        <v>46</v>
      </c>
      <c r="O8" s="113" t="s">
        <v>47</v>
      </c>
      <c r="P8" s="113" t="s">
        <v>48</v>
      </c>
      <c r="Q8" s="113" t="s">
        <v>49</v>
      </c>
      <c r="R8" s="113" t="s">
        <v>50</v>
      </c>
      <c r="S8" s="112" t="s">
        <v>51</v>
      </c>
      <c r="T8" s="112" t="s">
        <v>52</v>
      </c>
      <c r="U8" s="112" t="s">
        <v>53</v>
      </c>
      <c r="V8" s="112" t="s">
        <v>54</v>
      </c>
      <c r="W8" s="112" t="s">
        <v>55</v>
      </c>
      <c r="X8" s="112" t="s">
        <v>56</v>
      </c>
      <c r="Y8" s="112" t="s">
        <v>57</v>
      </c>
      <c r="Z8" s="112" t="s">
        <v>58</v>
      </c>
      <c r="AA8" s="112" t="s">
        <v>59</v>
      </c>
      <c r="AB8" s="112" t="s">
        <v>60</v>
      </c>
      <c r="AC8" s="112" t="s">
        <v>61</v>
      </c>
      <c r="AD8" s="114" t="s">
        <v>62</v>
      </c>
      <c r="AE8" s="114" t="s">
        <v>63</v>
      </c>
      <c r="AF8" s="114" t="s">
        <v>64</v>
      </c>
      <c r="AG8" s="114" t="s">
        <v>65</v>
      </c>
      <c r="AH8" s="114" t="s">
        <v>66</v>
      </c>
      <c r="AI8" s="115"/>
      <c r="AJ8" s="114" t="s">
        <v>41</v>
      </c>
      <c r="AK8" s="114" t="s">
        <v>42</v>
      </c>
      <c r="AL8" s="114" t="s">
        <v>67</v>
      </c>
      <c r="AM8" s="114" t="s">
        <v>68</v>
      </c>
      <c r="AN8" s="114" t="s">
        <v>41</v>
      </c>
      <c r="AO8" s="114" t="s">
        <v>42</v>
      </c>
      <c r="AP8" s="114" t="s">
        <v>67</v>
      </c>
      <c r="AR8" s="112"/>
      <c r="AS8" s="117"/>
    </row>
    <row r="9" spans="1:47" s="130" customFormat="1" ht="20.25" hidden="1" customHeight="1">
      <c r="A9" s="118"/>
      <c r="B9" s="109" t="s">
        <v>69</v>
      </c>
      <c r="C9" s="118"/>
      <c r="D9" s="118"/>
      <c r="E9" s="119">
        <v>13392.796200000001</v>
      </c>
      <c r="F9" s="119">
        <v>13345.8562</v>
      </c>
      <c r="G9" s="119"/>
      <c r="H9" s="120">
        <v>-46.940000000000509</v>
      </c>
      <c r="I9" s="119"/>
      <c r="J9" s="121">
        <v>13345.8562</v>
      </c>
      <c r="K9" s="121">
        <v>1139.7340000000002</v>
      </c>
      <c r="L9" s="122">
        <v>257.01900000000001</v>
      </c>
      <c r="M9" s="121">
        <v>369.03499999999997</v>
      </c>
      <c r="N9" s="121">
        <v>444.04800000000006</v>
      </c>
      <c r="O9" s="121">
        <v>596.976</v>
      </c>
      <c r="P9" s="121">
        <v>2814.2899999999995</v>
      </c>
      <c r="Q9" s="121">
        <v>4497.7659999999996</v>
      </c>
      <c r="R9" s="121">
        <v>3226.9909999999995</v>
      </c>
      <c r="S9" s="123"/>
      <c r="T9" s="123"/>
      <c r="U9" s="123"/>
      <c r="V9" s="123"/>
      <c r="W9" s="123"/>
      <c r="X9" s="123"/>
      <c r="Y9" s="123"/>
      <c r="Z9" s="123"/>
      <c r="AA9" s="123"/>
      <c r="AB9" s="123"/>
      <c r="AC9" s="123"/>
      <c r="AD9" s="124">
        <v>0</v>
      </c>
      <c r="AE9" s="124">
        <v>0</v>
      </c>
      <c r="AF9" s="124">
        <v>0</v>
      </c>
      <c r="AG9" s="124">
        <v>0</v>
      </c>
      <c r="AH9" s="124">
        <v>0</v>
      </c>
      <c r="AI9" s="125"/>
      <c r="AJ9" s="126">
        <v>44497.54</v>
      </c>
      <c r="AK9" s="126">
        <v>13345.8562</v>
      </c>
      <c r="AL9" s="126">
        <v>-31151.683799999999</v>
      </c>
      <c r="AM9" s="127">
        <v>100</v>
      </c>
      <c r="AN9" s="128">
        <v>44497.54</v>
      </c>
      <c r="AO9" s="126">
        <v>13345.8562</v>
      </c>
      <c r="AP9" s="128">
        <v>-31151.683799999999</v>
      </c>
      <c r="AQ9" s="129">
        <v>-2.7999999997518898E-3</v>
      </c>
      <c r="AR9" s="123"/>
      <c r="AS9" s="123"/>
    </row>
    <row r="10" spans="1:47" s="135" customFormat="1">
      <c r="A10" s="109">
        <v>1</v>
      </c>
      <c r="B10" s="131" t="s">
        <v>70</v>
      </c>
      <c r="C10" s="109" t="s">
        <v>71</v>
      </c>
      <c r="D10" s="109"/>
      <c r="E10" s="119">
        <v>11164.317219999999</v>
      </c>
      <c r="F10" s="119">
        <v>11448.3102</v>
      </c>
      <c r="G10" s="119">
        <v>85.781758985234674</v>
      </c>
      <c r="H10" s="120">
        <v>283.9929800000009</v>
      </c>
      <c r="I10" s="119">
        <v>102.54375591810711</v>
      </c>
      <c r="J10" s="132">
        <v>11413.393539999999</v>
      </c>
      <c r="K10" s="132">
        <v>860.77665000000002</v>
      </c>
      <c r="L10" s="133">
        <v>165.85096999999999</v>
      </c>
      <c r="M10" s="132">
        <v>214.54614000000001</v>
      </c>
      <c r="N10" s="132">
        <v>235.03079</v>
      </c>
      <c r="O10" s="132">
        <v>428.19740999999999</v>
      </c>
      <c r="P10" s="132">
        <v>2483.70345</v>
      </c>
      <c r="Q10" s="133">
        <v>4073.7316800000003</v>
      </c>
      <c r="R10" s="132">
        <v>2951.5564500000005</v>
      </c>
      <c r="S10" s="134">
        <v>0</v>
      </c>
      <c r="T10" s="134">
        <v>0</v>
      </c>
      <c r="U10" s="134">
        <v>0</v>
      </c>
      <c r="V10" s="134">
        <v>0</v>
      </c>
      <c r="W10" s="134">
        <v>0</v>
      </c>
      <c r="X10" s="134">
        <v>0</v>
      </c>
      <c r="Y10" s="134">
        <v>0</v>
      </c>
      <c r="Z10" s="134">
        <v>0</v>
      </c>
      <c r="AA10" s="134">
        <v>0</v>
      </c>
      <c r="AB10" s="134">
        <v>0</v>
      </c>
      <c r="AC10" s="134">
        <v>0</v>
      </c>
      <c r="AD10" s="134">
        <v>0</v>
      </c>
      <c r="AE10" s="134">
        <v>0</v>
      </c>
      <c r="AF10" s="134">
        <v>0</v>
      </c>
      <c r="AG10" s="134">
        <v>0</v>
      </c>
      <c r="AH10" s="134">
        <v>0</v>
      </c>
      <c r="AI10" s="134">
        <v>0</v>
      </c>
      <c r="AJ10" s="134">
        <v>11448.3112</v>
      </c>
      <c r="AK10" s="134">
        <v>11448.3102</v>
      </c>
      <c r="AL10" s="134">
        <v>11448.3112</v>
      </c>
      <c r="AM10" s="134">
        <v>11448.3112</v>
      </c>
      <c r="AN10" s="134">
        <v>35121.96</v>
      </c>
      <c r="AO10" s="134">
        <v>11448.3102</v>
      </c>
      <c r="AP10" s="134">
        <v>-23673.649800000003</v>
      </c>
      <c r="AQ10" s="134">
        <v>-2.80000000114633E-3</v>
      </c>
      <c r="AR10" s="134">
        <v>11462.09</v>
      </c>
      <c r="AS10" s="134">
        <v>-13.779800000000733</v>
      </c>
    </row>
    <row r="11" spans="1:47" s="135" customFormat="1">
      <c r="A11" s="312"/>
      <c r="B11" s="131"/>
      <c r="C11" s="312"/>
      <c r="D11" s="312"/>
      <c r="E11" s="119"/>
      <c r="F11" s="119"/>
      <c r="G11" s="119"/>
      <c r="H11" s="120"/>
      <c r="I11" s="119"/>
      <c r="J11" s="132"/>
      <c r="K11" s="132">
        <v>0</v>
      </c>
      <c r="L11" s="133">
        <v>0</v>
      </c>
      <c r="M11" s="132">
        <v>0</v>
      </c>
      <c r="N11" s="132">
        <v>0</v>
      </c>
      <c r="O11" s="132">
        <v>0</v>
      </c>
      <c r="P11" s="132">
        <v>0</v>
      </c>
      <c r="Q11" s="133">
        <v>0</v>
      </c>
      <c r="R11" s="132">
        <v>0</v>
      </c>
      <c r="S11" s="134"/>
      <c r="T11" s="134"/>
      <c r="U11" s="134"/>
      <c r="V11" s="134"/>
      <c r="W11" s="134"/>
      <c r="X11" s="134"/>
      <c r="Y11" s="134"/>
      <c r="Z11" s="134"/>
      <c r="AA11" s="134"/>
      <c r="AB11" s="134"/>
      <c r="AC11" s="134"/>
      <c r="AD11" s="315"/>
      <c r="AE11" s="315"/>
      <c r="AF11" s="315"/>
      <c r="AG11" s="315"/>
      <c r="AH11" s="315"/>
      <c r="AI11" s="315"/>
      <c r="AJ11" s="315"/>
      <c r="AK11" s="315"/>
      <c r="AL11" s="315"/>
      <c r="AM11" s="315"/>
      <c r="AN11" s="315"/>
      <c r="AO11" s="315"/>
      <c r="AP11" s="315"/>
      <c r="AQ11" s="316"/>
      <c r="AR11" s="134"/>
      <c r="AS11" s="134"/>
    </row>
    <row r="12" spans="1:47">
      <c r="A12" s="136" t="s">
        <v>72</v>
      </c>
      <c r="B12" s="137" t="s">
        <v>73</v>
      </c>
      <c r="C12" s="136" t="s">
        <v>74</v>
      </c>
      <c r="D12" s="136"/>
      <c r="E12" s="138">
        <v>845.97864000000004</v>
      </c>
      <c r="F12" s="138">
        <v>888.56819999999993</v>
      </c>
      <c r="G12" s="138">
        <v>6.6580081988295365</v>
      </c>
      <c r="H12" s="139">
        <v>42.589559999999892</v>
      </c>
      <c r="I12" s="138">
        <v>105.03435405886843</v>
      </c>
      <c r="J12" s="140">
        <v>887.97199999999998</v>
      </c>
      <c r="K12" s="140">
        <v>4.63</v>
      </c>
      <c r="L12" s="141">
        <v>0</v>
      </c>
      <c r="M12" s="140">
        <v>5</v>
      </c>
      <c r="N12" s="140">
        <v>0.39</v>
      </c>
      <c r="O12" s="140">
        <v>0</v>
      </c>
      <c r="P12" s="140">
        <v>122.128</v>
      </c>
      <c r="Q12" s="140">
        <v>479.798</v>
      </c>
      <c r="R12" s="140">
        <v>276.02599999999995</v>
      </c>
      <c r="S12" s="142"/>
      <c r="T12" s="142"/>
      <c r="U12" s="142"/>
      <c r="V12" s="142"/>
      <c r="W12" s="142"/>
      <c r="X12" s="142"/>
      <c r="Y12" s="142"/>
      <c r="Z12" s="142"/>
      <c r="AA12" s="142"/>
      <c r="AB12" s="142"/>
      <c r="AC12" s="142"/>
      <c r="AD12" s="143">
        <v>0</v>
      </c>
      <c r="AE12" s="143">
        <v>0</v>
      </c>
      <c r="AF12" s="143">
        <v>0</v>
      </c>
      <c r="AG12" s="143">
        <v>0</v>
      </c>
      <c r="AH12" s="143">
        <v>0</v>
      </c>
      <c r="AI12" s="144"/>
      <c r="AJ12" s="145">
        <v>816.51</v>
      </c>
      <c r="AK12" s="145">
        <v>888.56819999999993</v>
      </c>
      <c r="AL12" s="146">
        <v>72.058199999999943</v>
      </c>
      <c r="AM12" s="147">
        <v>108.82514604842561</v>
      </c>
      <c r="AN12" s="145">
        <v>726.27</v>
      </c>
      <c r="AO12" s="145">
        <v>888.56819999999993</v>
      </c>
      <c r="AP12" s="145">
        <v>162.29819999999995</v>
      </c>
      <c r="AQ12" s="129">
        <v>-2.8000000000929504E-3</v>
      </c>
      <c r="AR12" s="148">
        <v>888.57</v>
      </c>
      <c r="AS12" s="148">
        <v>-1.8000000001165972E-3</v>
      </c>
    </row>
    <row r="13" spans="1:47" s="155" customFormat="1" ht="31.5">
      <c r="A13" s="91" t="s">
        <v>75</v>
      </c>
      <c r="B13" s="90" t="s">
        <v>76</v>
      </c>
      <c r="C13" s="91" t="s">
        <v>77</v>
      </c>
      <c r="D13" s="91"/>
      <c r="E13" s="149">
        <v>405.89299999999997</v>
      </c>
      <c r="F13" s="138">
        <v>384.57400000000001</v>
      </c>
      <c r="G13" s="138">
        <v>2.8815985594090248</v>
      </c>
      <c r="H13" s="139">
        <v>-21.31899999999996</v>
      </c>
      <c r="I13" s="119"/>
      <c r="J13" s="140">
        <v>384.10199999999998</v>
      </c>
      <c r="K13" s="150">
        <v>0</v>
      </c>
      <c r="L13" s="150">
        <v>0</v>
      </c>
      <c r="M13" s="150">
        <v>0</v>
      </c>
      <c r="N13" s="310">
        <v>0.15</v>
      </c>
      <c r="O13" s="150">
        <v>0</v>
      </c>
      <c r="P13" s="310">
        <v>74.597999999999999</v>
      </c>
      <c r="Q13" s="310">
        <v>157.69800000000001</v>
      </c>
      <c r="R13" s="310">
        <v>151.65599999999998</v>
      </c>
      <c r="S13" s="151"/>
      <c r="T13" s="151"/>
      <c r="U13" s="151"/>
      <c r="V13" s="151"/>
      <c r="W13" s="151"/>
      <c r="X13" s="151"/>
      <c r="Y13" s="151"/>
      <c r="Z13" s="151"/>
      <c r="AA13" s="151"/>
      <c r="AB13" s="151"/>
      <c r="AC13" s="151"/>
      <c r="AD13" s="152"/>
      <c r="AE13" s="152"/>
      <c r="AF13" s="152"/>
      <c r="AG13" s="153"/>
      <c r="AH13" s="153"/>
      <c r="AI13" s="144"/>
      <c r="AJ13" s="145"/>
      <c r="AK13" s="145">
        <v>384.57400000000001</v>
      </c>
      <c r="AL13" s="154">
        <v>384.57400000000001</v>
      </c>
      <c r="AM13" s="147"/>
      <c r="AN13" s="145"/>
      <c r="AO13" s="145">
        <v>384.57400000000001</v>
      </c>
      <c r="AP13" s="145">
        <v>384.57400000000001</v>
      </c>
      <c r="AQ13" s="129">
        <v>-5.6843418860808015E-14</v>
      </c>
      <c r="AR13" s="148">
        <v>384.57</v>
      </c>
      <c r="AS13" s="148">
        <v>4.0000000000190994E-3</v>
      </c>
    </row>
    <row r="14" spans="1:47" s="155" customFormat="1" ht="31.5">
      <c r="A14" s="91"/>
      <c r="B14" s="90" t="s">
        <v>78</v>
      </c>
      <c r="C14" s="91" t="s">
        <v>79</v>
      </c>
      <c r="D14" s="91"/>
      <c r="E14" s="149">
        <v>440.08564000000001</v>
      </c>
      <c r="F14" s="156">
        <v>503.99419999999998</v>
      </c>
      <c r="G14" s="156">
        <v>3.7764096394205118</v>
      </c>
      <c r="H14" s="157">
        <v>63.908559999999966</v>
      </c>
      <c r="I14" s="156">
        <v>114.52184624792574</v>
      </c>
      <c r="J14" s="158">
        <v>503.87</v>
      </c>
      <c r="K14" s="310">
        <v>4.63</v>
      </c>
      <c r="L14" s="150">
        <v>0</v>
      </c>
      <c r="M14" s="310">
        <v>5</v>
      </c>
      <c r="N14" s="310">
        <v>0.24</v>
      </c>
      <c r="O14" s="150">
        <v>0</v>
      </c>
      <c r="P14" s="310">
        <v>47.53</v>
      </c>
      <c r="Q14" s="310">
        <v>322.10000000000002</v>
      </c>
      <c r="R14" s="310">
        <v>124.37</v>
      </c>
      <c r="S14" s="151"/>
      <c r="T14" s="151"/>
      <c r="U14" s="151"/>
      <c r="V14" s="151"/>
      <c r="W14" s="151"/>
      <c r="X14" s="151"/>
      <c r="Y14" s="151"/>
      <c r="Z14" s="151"/>
      <c r="AA14" s="151"/>
      <c r="AB14" s="151"/>
      <c r="AC14" s="151"/>
      <c r="AD14" s="152"/>
      <c r="AE14" s="152"/>
      <c r="AF14" s="152"/>
      <c r="AG14" s="153"/>
      <c r="AH14" s="153"/>
      <c r="AI14" s="159"/>
      <c r="AJ14" s="160">
        <v>767.57</v>
      </c>
      <c r="AK14" s="160">
        <v>503.99419999999998</v>
      </c>
      <c r="AL14" s="161">
        <v>-263.57580000000007</v>
      </c>
      <c r="AM14" s="162">
        <v>65.661008116523561</v>
      </c>
      <c r="AN14" s="160">
        <v>677.33</v>
      </c>
      <c r="AO14" s="160">
        <v>503.99419999999998</v>
      </c>
      <c r="AP14" s="160">
        <v>-173.33580000000006</v>
      </c>
      <c r="AQ14" s="129">
        <v>1.4210854715202004E-14</v>
      </c>
      <c r="AR14" s="163">
        <v>504</v>
      </c>
      <c r="AS14" s="163">
        <v>-5.8000000000220098E-3</v>
      </c>
    </row>
    <row r="15" spans="1:47" s="155" customFormat="1">
      <c r="A15" s="91"/>
      <c r="B15" s="90" t="s">
        <v>80</v>
      </c>
      <c r="C15" s="91" t="s">
        <v>81</v>
      </c>
      <c r="D15" s="91"/>
      <c r="E15" s="149">
        <v>0</v>
      </c>
      <c r="F15" s="138">
        <v>0</v>
      </c>
      <c r="G15" s="138">
        <v>0</v>
      </c>
      <c r="H15" s="120">
        <v>0</v>
      </c>
      <c r="I15" s="119"/>
      <c r="J15" s="140">
        <v>0</v>
      </c>
      <c r="K15" s="150">
        <v>0</v>
      </c>
      <c r="L15" s="150">
        <v>0</v>
      </c>
      <c r="M15" s="150">
        <v>0</v>
      </c>
      <c r="N15" s="150">
        <v>0</v>
      </c>
      <c r="O15" s="150">
        <v>0</v>
      </c>
      <c r="P15" s="150">
        <v>0</v>
      </c>
      <c r="Q15" s="150">
        <v>0</v>
      </c>
      <c r="R15" s="150">
        <v>0</v>
      </c>
      <c r="S15" s="151"/>
      <c r="T15" s="151"/>
      <c r="U15" s="151"/>
      <c r="V15" s="151"/>
      <c r="W15" s="151"/>
      <c r="X15" s="151"/>
      <c r="Y15" s="151"/>
      <c r="Z15" s="151"/>
      <c r="AA15" s="151"/>
      <c r="AB15" s="151"/>
      <c r="AC15" s="151"/>
      <c r="AD15" s="152"/>
      <c r="AE15" s="152"/>
      <c r="AF15" s="152"/>
      <c r="AG15" s="153"/>
      <c r="AH15" s="153"/>
      <c r="AI15" s="144"/>
      <c r="AJ15" s="145">
        <v>48.939999999999941</v>
      </c>
      <c r="AK15" s="145">
        <v>0</v>
      </c>
      <c r="AL15" s="146">
        <v>-48.939999999999941</v>
      </c>
      <c r="AM15" s="147">
        <v>0</v>
      </c>
      <c r="AN15" s="145">
        <v>48.94</v>
      </c>
      <c r="AO15" s="145">
        <v>0</v>
      </c>
      <c r="AP15" s="145">
        <v>-48.94</v>
      </c>
      <c r="AQ15" s="129">
        <v>0</v>
      </c>
      <c r="AR15" s="148"/>
      <c r="AS15" s="148">
        <v>0</v>
      </c>
    </row>
    <row r="16" spans="1:47" ht="31.5">
      <c r="A16" s="164" t="s">
        <v>82</v>
      </c>
      <c r="B16" s="137" t="s">
        <v>83</v>
      </c>
      <c r="C16" s="136" t="s">
        <v>84</v>
      </c>
      <c r="D16" s="136"/>
      <c r="E16" s="165">
        <v>87.883530000000007</v>
      </c>
      <c r="F16" s="138">
        <v>543.20100000000002</v>
      </c>
      <c r="G16" s="138">
        <v>4.0701847214568367</v>
      </c>
      <c r="H16" s="139">
        <v>455.31747000000001</v>
      </c>
      <c r="I16" s="138">
        <v>618.09192234312843</v>
      </c>
      <c r="J16" s="140">
        <v>525.88901999999996</v>
      </c>
      <c r="K16" s="310">
        <v>106.51257</v>
      </c>
      <c r="L16" s="310">
        <v>2.1841699999999999</v>
      </c>
      <c r="M16" s="310">
        <v>13.064030000000001</v>
      </c>
      <c r="N16" s="310">
        <v>12.858129999999999</v>
      </c>
      <c r="O16" s="310">
        <v>6.3402400000000005</v>
      </c>
      <c r="P16" s="310">
        <v>90.004570000000001</v>
      </c>
      <c r="Q16" s="310">
        <v>133.23167999999998</v>
      </c>
      <c r="R16" s="310">
        <v>161.69363000000001</v>
      </c>
      <c r="S16" s="142"/>
      <c r="T16" s="142"/>
      <c r="U16" s="142"/>
      <c r="V16" s="142"/>
      <c r="W16" s="142"/>
      <c r="X16" s="142"/>
      <c r="Y16" s="142"/>
      <c r="Z16" s="142"/>
      <c r="AA16" s="142"/>
      <c r="AB16" s="142"/>
      <c r="AC16" s="142"/>
      <c r="AD16" s="143"/>
      <c r="AE16" s="143"/>
      <c r="AF16" s="143"/>
      <c r="AG16" s="166"/>
      <c r="AH16" s="166"/>
      <c r="AI16" s="144"/>
      <c r="AJ16" s="145">
        <v>11889.149999999992</v>
      </c>
      <c r="AK16" s="145">
        <v>543.20100000000002</v>
      </c>
      <c r="AL16" s="145">
        <v>-11345.948999999993</v>
      </c>
      <c r="AM16" s="147">
        <v>4.5688800292703879</v>
      </c>
      <c r="AN16" s="145">
        <v>12438.89</v>
      </c>
      <c r="AO16" s="145">
        <v>543.20100000000002</v>
      </c>
      <c r="AP16" s="145">
        <v>-11895.688999999998</v>
      </c>
      <c r="AQ16" s="129">
        <v>5.6843418860808015E-14</v>
      </c>
      <c r="AR16" s="148">
        <v>544.4</v>
      </c>
      <c r="AS16" s="148">
        <v>-1.1989999999999554</v>
      </c>
    </row>
    <row r="17" spans="1:46">
      <c r="A17" s="164" t="s">
        <v>85</v>
      </c>
      <c r="B17" s="137" t="s">
        <v>86</v>
      </c>
      <c r="C17" s="136" t="s">
        <v>87</v>
      </c>
      <c r="D17" s="136"/>
      <c r="E17" s="165">
        <v>243.19191000000004</v>
      </c>
      <c r="F17" s="138">
        <v>388.65599999999995</v>
      </c>
      <c r="G17" s="138">
        <v>2.9121848323227097</v>
      </c>
      <c r="H17" s="139">
        <v>145.46408999999991</v>
      </c>
      <c r="I17" s="138">
        <v>159.81452672500492</v>
      </c>
      <c r="J17" s="140">
        <v>380.43615999999997</v>
      </c>
      <c r="K17" s="310">
        <v>38.722409999999996</v>
      </c>
      <c r="L17" s="310">
        <v>3.7738</v>
      </c>
      <c r="M17" s="310">
        <v>29.348140000000001</v>
      </c>
      <c r="N17" s="310">
        <v>7.1923700000000004</v>
      </c>
      <c r="O17" s="310">
        <v>5.2521699999999996</v>
      </c>
      <c r="P17" s="310">
        <v>116.99708</v>
      </c>
      <c r="Q17" s="310">
        <v>96.081000000000003</v>
      </c>
      <c r="R17" s="310">
        <v>83.069189999999992</v>
      </c>
      <c r="S17" s="142"/>
      <c r="T17" s="142"/>
      <c r="U17" s="142"/>
      <c r="V17" s="142"/>
      <c r="W17" s="142"/>
      <c r="X17" s="142"/>
      <c r="Y17" s="142"/>
      <c r="Z17" s="142"/>
      <c r="AA17" s="142"/>
      <c r="AB17" s="142"/>
      <c r="AC17" s="142"/>
      <c r="AD17" s="143"/>
      <c r="AE17" s="143"/>
      <c r="AF17" s="143"/>
      <c r="AG17" s="166"/>
      <c r="AH17" s="166"/>
      <c r="AI17" s="144"/>
      <c r="AJ17" s="145">
        <v>1074.72</v>
      </c>
      <c r="AK17" s="145">
        <v>388.65599999999995</v>
      </c>
      <c r="AL17" s="145">
        <v>-686.06400000000008</v>
      </c>
      <c r="AM17" s="147">
        <v>36.163465832961137</v>
      </c>
      <c r="AN17" s="145">
        <v>567.87</v>
      </c>
      <c r="AO17" s="145">
        <v>388.65599999999995</v>
      </c>
      <c r="AP17" s="145">
        <v>-179.21400000000006</v>
      </c>
      <c r="AQ17" s="129">
        <v>-1.5631940186722204E-13</v>
      </c>
      <c r="AR17" s="148">
        <v>405.01</v>
      </c>
      <c r="AS17" s="148">
        <v>-16.354000000000042</v>
      </c>
    </row>
    <row r="18" spans="1:46">
      <c r="A18" s="164" t="s">
        <v>88</v>
      </c>
      <c r="B18" s="137" t="s">
        <v>89</v>
      </c>
      <c r="C18" s="136" t="s">
        <v>90</v>
      </c>
      <c r="D18" s="136"/>
      <c r="E18" s="165">
        <v>3045.37</v>
      </c>
      <c r="F18" s="138">
        <v>2582.1150000000002</v>
      </c>
      <c r="G18" s="138">
        <v>19.347690858530306</v>
      </c>
      <c r="H18" s="139">
        <v>-463.25499999999965</v>
      </c>
      <c r="I18" s="138">
        <v>84.788219493854626</v>
      </c>
      <c r="J18" s="140">
        <v>2604.6019999999999</v>
      </c>
      <c r="K18" s="310">
        <v>96.98</v>
      </c>
      <c r="L18" s="310">
        <v>99.21</v>
      </c>
      <c r="M18" s="310">
        <v>74.402000000000001</v>
      </c>
      <c r="N18" s="310">
        <v>19.920000000000002</v>
      </c>
      <c r="O18" s="310">
        <v>259.38</v>
      </c>
      <c r="P18" s="310">
        <v>517.47</v>
      </c>
      <c r="Q18" s="310">
        <v>921.37</v>
      </c>
      <c r="R18" s="310">
        <v>615.87</v>
      </c>
      <c r="S18" s="142"/>
      <c r="T18" s="142"/>
      <c r="U18" s="142"/>
      <c r="V18" s="142"/>
      <c r="W18" s="142"/>
      <c r="X18" s="142"/>
      <c r="Y18" s="142"/>
      <c r="Z18" s="142"/>
      <c r="AA18" s="142"/>
      <c r="AB18" s="142"/>
      <c r="AC18" s="142"/>
      <c r="AD18" s="143"/>
      <c r="AE18" s="143"/>
      <c r="AF18" s="143"/>
      <c r="AG18" s="166"/>
      <c r="AH18" s="166"/>
      <c r="AI18" s="144"/>
      <c r="AJ18" s="145">
        <v>22531.06</v>
      </c>
      <c r="AK18" s="145">
        <v>2582.1150000000002</v>
      </c>
      <c r="AL18" s="145">
        <v>-19948.945</v>
      </c>
      <c r="AM18" s="147">
        <v>11.460246433146066</v>
      </c>
      <c r="AN18" s="145">
        <v>17382.490000000002</v>
      </c>
      <c r="AO18" s="145">
        <v>2582.1150000000002</v>
      </c>
      <c r="AP18" s="145">
        <v>-14800.375000000002</v>
      </c>
      <c r="AQ18" s="129">
        <v>-2.2737367544323206E-13</v>
      </c>
      <c r="AR18" s="148">
        <v>2582.17</v>
      </c>
      <c r="AS18" s="148">
        <v>-5.4999999999836291E-2</v>
      </c>
    </row>
    <row r="19" spans="1:46">
      <c r="A19" s="136" t="s">
        <v>91</v>
      </c>
      <c r="B19" s="137" t="s">
        <v>92</v>
      </c>
      <c r="C19" s="136" t="s">
        <v>93</v>
      </c>
      <c r="D19" s="136"/>
      <c r="E19" s="165">
        <v>1832.06</v>
      </c>
      <c r="F19" s="138">
        <v>2071.8309999999997</v>
      </c>
      <c r="G19" s="138">
        <v>15.524151983594725</v>
      </c>
      <c r="H19" s="139">
        <v>239.77099999999973</v>
      </c>
      <c r="I19" s="138"/>
      <c r="J19" s="140">
        <v>2075.797</v>
      </c>
      <c r="K19" s="310">
        <v>265.69</v>
      </c>
      <c r="L19" s="141">
        <v>0</v>
      </c>
      <c r="M19" s="141">
        <v>0</v>
      </c>
      <c r="N19" s="141">
        <v>0</v>
      </c>
      <c r="O19" s="141">
        <v>0</v>
      </c>
      <c r="P19" s="141">
        <v>0</v>
      </c>
      <c r="Q19" s="310">
        <v>1377.94</v>
      </c>
      <c r="R19" s="310">
        <v>432.16699999999997</v>
      </c>
      <c r="S19" s="142"/>
      <c r="T19" s="142"/>
      <c r="U19" s="142"/>
      <c r="V19" s="142"/>
      <c r="W19" s="142"/>
      <c r="X19" s="142"/>
      <c r="Y19" s="142"/>
      <c r="Z19" s="142"/>
      <c r="AA19" s="142"/>
      <c r="AB19" s="142"/>
      <c r="AC19" s="142"/>
      <c r="AD19" s="143"/>
      <c r="AE19" s="143"/>
      <c r="AF19" s="143"/>
      <c r="AG19" s="166"/>
      <c r="AH19" s="166"/>
      <c r="AI19" s="144"/>
      <c r="AJ19" s="145"/>
      <c r="AK19" s="145">
        <v>2071.8309999999997</v>
      </c>
      <c r="AL19" s="146">
        <v>2071.8309999999997</v>
      </c>
      <c r="AM19" s="167"/>
      <c r="AN19" s="145"/>
      <c r="AO19" s="145">
        <v>2071.8309999999997</v>
      </c>
      <c r="AP19" s="145">
        <v>2071.8309999999997</v>
      </c>
      <c r="AQ19" s="129">
        <v>-2.8421709430404007E-13</v>
      </c>
      <c r="AR19" s="148">
        <v>2071.83</v>
      </c>
      <c r="AS19" s="148">
        <v>9.9999999974897946E-4</v>
      </c>
    </row>
    <row r="20" spans="1:46">
      <c r="A20" s="136" t="s">
        <v>94</v>
      </c>
      <c r="B20" s="137" t="s">
        <v>95</v>
      </c>
      <c r="C20" s="136" t="s">
        <v>96</v>
      </c>
      <c r="D20" s="136"/>
      <c r="E20" s="165">
        <v>5050.2131399999998</v>
      </c>
      <c r="F20" s="138">
        <v>4898.9969999999994</v>
      </c>
      <c r="G20" s="138">
        <v>36.708000795033286</v>
      </c>
      <c r="H20" s="139">
        <v>-151.21614000000045</v>
      </c>
      <c r="I20" s="138">
        <v>97.00574736534783</v>
      </c>
      <c r="J20" s="140">
        <v>4864.9117299999998</v>
      </c>
      <c r="K20" s="310">
        <v>332.84866999999997</v>
      </c>
      <c r="L20" s="310">
        <v>60.487000000000002</v>
      </c>
      <c r="M20" s="310">
        <v>91.547139999999999</v>
      </c>
      <c r="N20" s="310">
        <v>188.70328999999998</v>
      </c>
      <c r="O20" s="310">
        <v>149.98499999999999</v>
      </c>
      <c r="P20" s="310">
        <v>1624.61</v>
      </c>
      <c r="Q20" s="310">
        <v>1047.6100000000001</v>
      </c>
      <c r="R20" s="310">
        <v>1369.1206300000001</v>
      </c>
      <c r="S20" s="142"/>
      <c r="T20" s="142"/>
      <c r="U20" s="142"/>
      <c r="V20" s="142"/>
      <c r="W20" s="142"/>
      <c r="X20" s="142"/>
      <c r="Y20" s="142"/>
      <c r="Z20" s="142"/>
      <c r="AA20" s="142"/>
      <c r="AB20" s="142"/>
      <c r="AC20" s="142"/>
      <c r="AD20" s="143"/>
      <c r="AE20" s="143"/>
      <c r="AF20" s="143"/>
      <c r="AG20" s="166"/>
      <c r="AH20" s="166"/>
      <c r="AI20" s="144"/>
      <c r="AJ20" s="145">
        <v>431.58</v>
      </c>
      <c r="AK20" s="145">
        <v>4898.9969999999994</v>
      </c>
      <c r="AL20" s="146">
        <v>4467.4169999999995</v>
      </c>
      <c r="AM20" s="147">
        <v>1135.1306826080911</v>
      </c>
      <c r="AN20" s="145">
        <v>3999.52</v>
      </c>
      <c r="AO20" s="145">
        <v>4898.9969999999994</v>
      </c>
      <c r="AP20" s="145">
        <v>899.47699999999941</v>
      </c>
      <c r="AQ20" s="129">
        <v>-4.5474735088646412E-13</v>
      </c>
      <c r="AR20" s="148">
        <v>4895.08</v>
      </c>
      <c r="AS20" s="148">
        <v>3.9169999999994616</v>
      </c>
    </row>
    <row r="21" spans="1:46" s="155" customFormat="1" ht="31.5">
      <c r="A21" s="91" t="s">
        <v>75</v>
      </c>
      <c r="B21" s="90" t="s">
        <v>97</v>
      </c>
      <c r="C21" s="91" t="s">
        <v>98</v>
      </c>
      <c r="D21" s="91"/>
      <c r="E21" s="149"/>
      <c r="F21" s="156">
        <v>3474.7299999999996</v>
      </c>
      <c r="G21" s="156"/>
      <c r="H21" s="157"/>
      <c r="I21" s="156"/>
      <c r="J21" s="140">
        <v>3477.0299999999997</v>
      </c>
      <c r="K21" s="310">
        <v>155.47</v>
      </c>
      <c r="L21" s="310">
        <v>50.6</v>
      </c>
      <c r="M21" s="310">
        <v>67.31</v>
      </c>
      <c r="N21" s="310">
        <v>48.83</v>
      </c>
      <c r="O21" s="150">
        <v>87.64</v>
      </c>
      <c r="P21" s="310">
        <v>983.03</v>
      </c>
      <c r="Q21" s="310">
        <v>900.83</v>
      </c>
      <c r="R21" s="310">
        <v>1183.32</v>
      </c>
      <c r="S21" s="151"/>
      <c r="T21" s="151"/>
      <c r="U21" s="151"/>
      <c r="V21" s="151"/>
      <c r="W21" s="151"/>
      <c r="X21" s="151"/>
      <c r="Y21" s="151"/>
      <c r="Z21" s="151"/>
      <c r="AA21" s="151"/>
      <c r="AB21" s="151"/>
      <c r="AC21" s="151"/>
      <c r="AD21" s="152"/>
      <c r="AE21" s="152"/>
      <c r="AF21" s="152"/>
      <c r="AG21" s="153"/>
      <c r="AH21" s="153"/>
      <c r="AI21" s="159"/>
      <c r="AJ21" s="160"/>
      <c r="AK21" s="160"/>
      <c r="AL21" s="161"/>
      <c r="AM21" s="162"/>
      <c r="AN21" s="160"/>
      <c r="AO21" s="160"/>
      <c r="AP21" s="160"/>
      <c r="AQ21" s="129">
        <v>-6.8212102632969618E-13</v>
      </c>
      <c r="AR21" s="148">
        <v>3484.12</v>
      </c>
      <c r="AS21" s="148">
        <v>-9.3900000000003274</v>
      </c>
      <c r="AT21" s="168">
        <v>3474.7299999999996</v>
      </c>
    </row>
    <row r="22" spans="1:46">
      <c r="A22" s="136" t="s">
        <v>99</v>
      </c>
      <c r="B22" s="137" t="s">
        <v>100</v>
      </c>
      <c r="C22" s="136" t="s">
        <v>101</v>
      </c>
      <c r="D22" s="136"/>
      <c r="E22" s="165">
        <v>58.07</v>
      </c>
      <c r="F22" s="138">
        <v>73.162000000000006</v>
      </c>
      <c r="G22" s="138">
        <v>0.54820012222220704</v>
      </c>
      <c r="H22" s="139">
        <v>15.092000000000006</v>
      </c>
      <c r="I22" s="138">
        <v>125.98932323058378</v>
      </c>
      <c r="J22" s="140">
        <v>72.006630000000001</v>
      </c>
      <c r="K22" s="310">
        <v>15.392999999999999</v>
      </c>
      <c r="L22" s="310">
        <v>0.19600000000000001</v>
      </c>
      <c r="M22" s="310">
        <v>1.18483</v>
      </c>
      <c r="N22" s="310">
        <v>5.9669999999999996</v>
      </c>
      <c r="O22" s="310">
        <v>7.0119999999999996</v>
      </c>
      <c r="P22" s="310">
        <v>12.4938</v>
      </c>
      <c r="Q22" s="310">
        <v>16.149999999999999</v>
      </c>
      <c r="R22" s="310">
        <v>13.610000000000001</v>
      </c>
      <c r="S22" s="142"/>
      <c r="T22" s="142"/>
      <c r="U22" s="142"/>
      <c r="V22" s="142"/>
      <c r="W22" s="142"/>
      <c r="X22" s="142"/>
      <c r="Y22" s="142"/>
      <c r="Z22" s="142"/>
      <c r="AA22" s="142"/>
      <c r="AB22" s="142"/>
      <c r="AC22" s="142"/>
      <c r="AD22" s="143"/>
      <c r="AE22" s="143"/>
      <c r="AF22" s="143"/>
      <c r="AG22" s="166"/>
      <c r="AH22" s="166"/>
      <c r="AI22" s="144"/>
      <c r="AJ22" s="145">
        <v>3.86</v>
      </c>
      <c r="AK22" s="145">
        <v>73.162000000000006</v>
      </c>
      <c r="AL22" s="146">
        <v>69.302000000000007</v>
      </c>
      <c r="AM22" s="147">
        <v>1895.3886010362698</v>
      </c>
      <c r="AN22" s="145">
        <v>2.11</v>
      </c>
      <c r="AO22" s="145">
        <v>73.162000000000006</v>
      </c>
      <c r="AP22" s="145">
        <v>71.052000000000007</v>
      </c>
      <c r="AQ22" s="129">
        <v>1.2434497875801753E-14</v>
      </c>
      <c r="AR22" s="148">
        <v>73.25</v>
      </c>
      <c r="AS22" s="148">
        <v>-8.7999999999993861E-2</v>
      </c>
    </row>
    <row r="23" spans="1:46">
      <c r="A23" s="136" t="s">
        <v>102</v>
      </c>
      <c r="B23" s="137" t="s">
        <v>103</v>
      </c>
      <c r="C23" s="136" t="s">
        <v>104</v>
      </c>
      <c r="D23" s="136"/>
      <c r="E23" s="165">
        <v>0</v>
      </c>
      <c r="F23" s="138">
        <v>0</v>
      </c>
      <c r="G23" s="138">
        <v>0</v>
      </c>
      <c r="H23" s="139">
        <v>0</v>
      </c>
      <c r="I23" s="138"/>
      <c r="J23" s="140">
        <v>0</v>
      </c>
      <c r="K23" s="141">
        <v>0</v>
      </c>
      <c r="L23" s="141">
        <v>0</v>
      </c>
      <c r="M23" s="141">
        <v>0</v>
      </c>
      <c r="N23" s="141">
        <v>0</v>
      </c>
      <c r="O23" s="141">
        <v>0</v>
      </c>
      <c r="P23" s="141">
        <v>0</v>
      </c>
      <c r="Q23" s="141">
        <v>0</v>
      </c>
      <c r="R23" s="141">
        <v>0</v>
      </c>
      <c r="S23" s="142"/>
      <c r="T23" s="142"/>
      <c r="U23" s="142"/>
      <c r="V23" s="142"/>
      <c r="W23" s="142"/>
      <c r="X23" s="142"/>
      <c r="Y23" s="142"/>
      <c r="Z23" s="142"/>
      <c r="AA23" s="142"/>
      <c r="AB23" s="142"/>
      <c r="AC23" s="142"/>
      <c r="AD23" s="143"/>
      <c r="AE23" s="143"/>
      <c r="AF23" s="143"/>
      <c r="AG23" s="166"/>
      <c r="AH23" s="166"/>
      <c r="AI23" s="144"/>
      <c r="AJ23" s="145"/>
      <c r="AK23" s="145">
        <v>0</v>
      </c>
      <c r="AL23" s="146">
        <v>0</v>
      </c>
      <c r="AM23" s="147"/>
      <c r="AN23" s="145"/>
      <c r="AO23" s="145">
        <v>0</v>
      </c>
      <c r="AP23" s="145">
        <v>0</v>
      </c>
      <c r="AQ23" s="129">
        <v>0</v>
      </c>
      <c r="AR23" s="148"/>
      <c r="AS23" s="148">
        <v>0</v>
      </c>
    </row>
    <row r="24" spans="1:46">
      <c r="A24" s="136" t="s">
        <v>105</v>
      </c>
      <c r="B24" s="137" t="s">
        <v>106</v>
      </c>
      <c r="C24" s="136" t="s">
        <v>107</v>
      </c>
      <c r="D24" s="136"/>
      <c r="E24" s="165">
        <v>1.55</v>
      </c>
      <c r="F24" s="138">
        <v>1.78</v>
      </c>
      <c r="G24" s="138">
        <v>1.3337473245066137E-2</v>
      </c>
      <c r="H24" s="139">
        <v>0.22999999999999998</v>
      </c>
      <c r="I24" s="138">
        <v>114.83870967741936</v>
      </c>
      <c r="J24" s="140">
        <v>1.7789999999999999</v>
      </c>
      <c r="K24" s="141">
        <v>0</v>
      </c>
      <c r="L24" s="141">
        <v>0</v>
      </c>
      <c r="M24" s="141">
        <v>0</v>
      </c>
      <c r="N24" s="141">
        <v>0</v>
      </c>
      <c r="O24" s="310">
        <v>0.22800000000000001</v>
      </c>
      <c r="P24" s="141">
        <v>0</v>
      </c>
      <c r="Q24" s="310">
        <v>1.5509999999999999</v>
      </c>
      <c r="R24" s="141">
        <v>0</v>
      </c>
      <c r="S24" s="142"/>
      <c r="T24" s="142"/>
      <c r="U24" s="142"/>
      <c r="V24" s="142"/>
      <c r="W24" s="142"/>
      <c r="X24" s="142"/>
      <c r="Y24" s="142"/>
      <c r="Z24" s="142"/>
      <c r="AA24" s="142"/>
      <c r="AB24" s="142"/>
      <c r="AC24" s="142"/>
      <c r="AD24" s="143"/>
      <c r="AE24" s="143"/>
      <c r="AF24" s="143"/>
      <c r="AG24" s="166"/>
      <c r="AH24" s="166"/>
      <c r="AI24" s="144"/>
      <c r="AJ24" s="145"/>
      <c r="AK24" s="145">
        <v>1.78</v>
      </c>
      <c r="AL24" s="146">
        <v>1.78</v>
      </c>
      <c r="AM24" s="147"/>
      <c r="AN24" s="145">
        <v>4.8099999999999996</v>
      </c>
      <c r="AO24" s="145">
        <v>1.78</v>
      </c>
      <c r="AP24" s="145">
        <v>-3.0299999999999994</v>
      </c>
      <c r="AQ24" s="129">
        <v>0</v>
      </c>
      <c r="AR24" s="148">
        <v>1.78</v>
      </c>
      <c r="AS24" s="148">
        <v>0</v>
      </c>
    </row>
    <row r="25" spans="1:46" s="135" customFormat="1">
      <c r="A25" s="118">
        <v>2</v>
      </c>
      <c r="B25" s="131" t="s">
        <v>108</v>
      </c>
      <c r="C25" s="109" t="s">
        <v>109</v>
      </c>
      <c r="D25" s="109"/>
      <c r="E25" s="169">
        <v>2123.7085200000006</v>
      </c>
      <c r="F25" s="119">
        <v>1467.127</v>
      </c>
      <c r="G25" s="138">
        <v>10.993127589670868</v>
      </c>
      <c r="H25" s="120">
        <v>-656.58152000000064</v>
      </c>
      <c r="I25" s="119">
        <v>69.083256302988303</v>
      </c>
      <c r="J25" s="132">
        <v>1509.9284600000001</v>
      </c>
      <c r="K25" s="132">
        <v>217.88234999999997</v>
      </c>
      <c r="L25" s="133">
        <v>89.406030000000001</v>
      </c>
      <c r="M25" s="132">
        <v>145.34786</v>
      </c>
      <c r="N25" s="132">
        <v>197.48521000000002</v>
      </c>
      <c r="O25" s="132">
        <v>154.75758999999999</v>
      </c>
      <c r="P25" s="132">
        <v>162.30754999999999</v>
      </c>
      <c r="Q25" s="132">
        <v>269.45332000000002</v>
      </c>
      <c r="R25" s="132">
        <v>273.28855000000004</v>
      </c>
      <c r="S25" s="134"/>
      <c r="T25" s="134"/>
      <c r="U25" s="134"/>
      <c r="V25" s="134"/>
      <c r="W25" s="134"/>
      <c r="X25" s="134"/>
      <c r="Y25" s="134"/>
      <c r="Z25" s="134"/>
      <c r="AA25" s="134"/>
      <c r="AB25" s="134"/>
      <c r="AC25" s="134"/>
      <c r="AD25" s="170">
        <v>0</v>
      </c>
      <c r="AE25" s="170">
        <v>0</v>
      </c>
      <c r="AF25" s="170">
        <v>0</v>
      </c>
      <c r="AG25" s="170">
        <v>0</v>
      </c>
      <c r="AH25" s="170">
        <v>0</v>
      </c>
      <c r="AI25" s="144"/>
      <c r="AJ25" s="126">
        <v>1597.33</v>
      </c>
      <c r="AK25" s="126">
        <v>1467.127</v>
      </c>
      <c r="AL25" s="171">
        <v>-130.20299999999997</v>
      </c>
      <c r="AM25" s="172">
        <v>91.848710034870692</v>
      </c>
      <c r="AN25" s="128">
        <v>1160.97</v>
      </c>
      <c r="AO25" s="126">
        <v>1467.127</v>
      </c>
      <c r="AP25" s="128">
        <v>306.15699999999993</v>
      </c>
      <c r="AQ25" s="129">
        <v>-5.6843418860808015E-14</v>
      </c>
      <c r="AR25" s="134">
        <v>1444.94</v>
      </c>
      <c r="AS25" s="134">
        <v>22.186999999999898</v>
      </c>
    </row>
    <row r="26" spans="1:46" s="135" customFormat="1">
      <c r="A26" s="118"/>
      <c r="B26" s="131"/>
      <c r="C26" s="312"/>
      <c r="D26" s="312"/>
      <c r="E26" s="314"/>
      <c r="F26" s="119"/>
      <c r="G26" s="138"/>
      <c r="H26" s="120"/>
      <c r="I26" s="119"/>
      <c r="J26" s="132"/>
      <c r="K26" s="132">
        <v>0</v>
      </c>
      <c r="L26" s="133">
        <v>0</v>
      </c>
      <c r="M26" s="132">
        <v>0</v>
      </c>
      <c r="N26" s="132">
        <v>0</v>
      </c>
      <c r="O26" s="132">
        <v>0</v>
      </c>
      <c r="P26" s="132">
        <v>0</v>
      </c>
      <c r="Q26" s="132">
        <v>0</v>
      </c>
      <c r="R26" s="132">
        <v>0</v>
      </c>
      <c r="S26" s="134"/>
      <c r="T26" s="134"/>
      <c r="U26" s="134"/>
      <c r="V26" s="134"/>
      <c r="W26" s="134"/>
      <c r="X26" s="134"/>
      <c r="Y26" s="134"/>
      <c r="Z26" s="134"/>
      <c r="AA26" s="134"/>
      <c r="AB26" s="134"/>
      <c r="AC26" s="134"/>
      <c r="AD26" s="170"/>
      <c r="AE26" s="170"/>
      <c r="AF26" s="170"/>
      <c r="AG26" s="170"/>
      <c r="AH26" s="170"/>
      <c r="AI26" s="144"/>
      <c r="AJ26" s="126"/>
      <c r="AK26" s="126"/>
      <c r="AL26" s="171"/>
      <c r="AM26" s="172"/>
      <c r="AN26" s="128"/>
      <c r="AO26" s="126"/>
      <c r="AP26" s="128"/>
      <c r="AQ26" s="129"/>
      <c r="AR26" s="134"/>
      <c r="AS26" s="134"/>
    </row>
    <row r="27" spans="1:46">
      <c r="A27" s="136" t="s">
        <v>110</v>
      </c>
      <c r="B27" s="137" t="s">
        <v>111</v>
      </c>
      <c r="C27" s="136" t="s">
        <v>112</v>
      </c>
      <c r="D27" s="136"/>
      <c r="E27" s="165">
        <v>245.38489999999999</v>
      </c>
      <c r="F27" s="138">
        <v>222.77100000000002</v>
      </c>
      <c r="G27" s="138">
        <v>1.6692147484700159</v>
      </c>
      <c r="H27" s="139">
        <v>-22.613899999999973</v>
      </c>
      <c r="I27" s="138">
        <v>90.784314764274427</v>
      </c>
      <c r="J27" s="140">
        <v>222.06</v>
      </c>
      <c r="K27" s="310">
        <v>8.7149999999999999</v>
      </c>
      <c r="L27" s="310">
        <v>19.5</v>
      </c>
      <c r="M27" s="310">
        <v>38.079000000000001</v>
      </c>
      <c r="N27" s="310">
        <v>21.247</v>
      </c>
      <c r="O27" s="310">
        <v>0.45100000000000001</v>
      </c>
      <c r="P27" s="310">
        <v>21.001000000000001</v>
      </c>
      <c r="Q27" s="310">
        <v>3.492</v>
      </c>
      <c r="R27" s="310">
        <v>109.575</v>
      </c>
      <c r="S27" s="142"/>
      <c r="T27" s="142"/>
      <c r="U27" s="142"/>
      <c r="V27" s="142"/>
      <c r="W27" s="142"/>
      <c r="X27" s="142"/>
      <c r="Y27" s="142"/>
      <c r="Z27" s="142"/>
      <c r="AA27" s="142"/>
      <c r="AB27" s="142"/>
      <c r="AC27" s="142"/>
      <c r="AD27" s="143"/>
      <c r="AE27" s="143"/>
      <c r="AF27" s="143"/>
      <c r="AG27" s="166"/>
      <c r="AH27" s="166"/>
      <c r="AI27" s="144"/>
      <c r="AJ27" s="144">
        <v>58.52</v>
      </c>
      <c r="AK27" s="145">
        <v>222.77100000000002</v>
      </c>
      <c r="AL27" s="146">
        <v>164.251</v>
      </c>
      <c r="AM27" s="147">
        <v>380.67498291182505</v>
      </c>
      <c r="AN27" s="145">
        <v>19.239999999999998</v>
      </c>
      <c r="AO27" s="145">
        <v>222.77100000000002</v>
      </c>
      <c r="AP27" s="145">
        <v>203.53100000000001</v>
      </c>
      <c r="AQ27" s="129">
        <v>0</v>
      </c>
      <c r="AR27" s="148">
        <v>222.77</v>
      </c>
      <c r="AS27" s="148">
        <v>1.0000000000047748E-3</v>
      </c>
    </row>
    <row r="28" spans="1:46">
      <c r="A28" s="136" t="s">
        <v>113</v>
      </c>
      <c r="B28" s="137" t="s">
        <v>114</v>
      </c>
      <c r="C28" s="136" t="s">
        <v>115</v>
      </c>
      <c r="D28" s="136"/>
      <c r="E28" s="165">
        <v>30.481900000000003</v>
      </c>
      <c r="F28" s="138">
        <v>22.655999999999999</v>
      </c>
      <c r="G28" s="138">
        <v>0.1697605583372013</v>
      </c>
      <c r="H28" s="139">
        <v>-7.8259000000000043</v>
      </c>
      <c r="I28" s="138">
        <v>74.326075474297852</v>
      </c>
      <c r="J28" s="140">
        <v>22.729999999999997</v>
      </c>
      <c r="K28" s="310">
        <v>4.101</v>
      </c>
      <c r="L28" s="310">
        <v>0.377</v>
      </c>
      <c r="M28" s="141">
        <v>9.2999999999999999E-2</v>
      </c>
      <c r="N28" s="310">
        <v>1.506</v>
      </c>
      <c r="O28" s="310">
        <v>14.659999999999998</v>
      </c>
      <c r="P28" s="310">
        <v>1.9930000000000001</v>
      </c>
      <c r="Q28" s="141">
        <v>0</v>
      </c>
      <c r="R28" s="141">
        <v>0</v>
      </c>
      <c r="S28" s="142"/>
      <c r="T28" s="142"/>
      <c r="U28" s="142"/>
      <c r="V28" s="142"/>
      <c r="W28" s="142"/>
      <c r="X28" s="142"/>
      <c r="Y28" s="142"/>
      <c r="Z28" s="142"/>
      <c r="AA28" s="142"/>
      <c r="AB28" s="142"/>
      <c r="AC28" s="142"/>
      <c r="AD28" s="143"/>
      <c r="AE28" s="143"/>
      <c r="AF28" s="143"/>
      <c r="AG28" s="166"/>
      <c r="AH28" s="166"/>
      <c r="AI28" s="144"/>
      <c r="AJ28" s="144">
        <v>1.98</v>
      </c>
      <c r="AK28" s="145">
        <v>22.655999999999999</v>
      </c>
      <c r="AL28" s="146">
        <v>20.675999999999998</v>
      </c>
      <c r="AM28" s="147">
        <v>1144.2424242424242</v>
      </c>
      <c r="AN28" s="145">
        <v>0.28000000000000003</v>
      </c>
      <c r="AO28" s="145">
        <v>22.655999999999999</v>
      </c>
      <c r="AP28" s="145">
        <v>22.375999999999998</v>
      </c>
      <c r="AQ28" s="129">
        <v>-3.3306690738754696E-15</v>
      </c>
      <c r="AR28" s="148">
        <v>22.66</v>
      </c>
      <c r="AS28" s="148">
        <v>-4.0000000000013358E-3</v>
      </c>
    </row>
    <row r="29" spans="1:46">
      <c r="A29" s="136" t="s">
        <v>116</v>
      </c>
      <c r="B29" s="137" t="s">
        <v>117</v>
      </c>
      <c r="C29" s="136" t="s">
        <v>118</v>
      </c>
      <c r="D29" s="136"/>
      <c r="E29" s="165">
        <v>0</v>
      </c>
      <c r="F29" s="138">
        <v>0</v>
      </c>
      <c r="G29" s="138">
        <v>0</v>
      </c>
      <c r="H29" s="139">
        <v>0</v>
      </c>
      <c r="I29" s="138"/>
      <c r="J29" s="140">
        <v>0</v>
      </c>
      <c r="K29" s="141">
        <v>0</v>
      </c>
      <c r="L29" s="141">
        <v>0</v>
      </c>
      <c r="M29" s="141">
        <v>0</v>
      </c>
      <c r="N29" s="141">
        <v>0</v>
      </c>
      <c r="O29" s="141">
        <v>0</v>
      </c>
      <c r="P29" s="141">
        <v>0</v>
      </c>
      <c r="Q29" s="141">
        <v>0</v>
      </c>
      <c r="R29" s="141">
        <v>0</v>
      </c>
      <c r="S29" s="142"/>
      <c r="T29" s="142"/>
      <c r="U29" s="142"/>
      <c r="V29" s="142"/>
      <c r="W29" s="142"/>
      <c r="X29" s="142"/>
      <c r="Y29" s="142"/>
      <c r="Z29" s="142"/>
      <c r="AA29" s="142"/>
      <c r="AB29" s="142"/>
      <c r="AC29" s="142"/>
      <c r="AD29" s="143"/>
      <c r="AE29" s="143"/>
      <c r="AF29" s="143"/>
      <c r="AG29" s="166"/>
      <c r="AH29" s="166"/>
      <c r="AI29" s="144"/>
      <c r="AJ29" s="144"/>
      <c r="AK29" s="145">
        <v>0</v>
      </c>
      <c r="AL29" s="146">
        <v>0</v>
      </c>
      <c r="AM29" s="147"/>
      <c r="AN29" s="145"/>
      <c r="AO29" s="145">
        <v>0</v>
      </c>
      <c r="AP29" s="145">
        <v>0</v>
      </c>
      <c r="AQ29" s="129">
        <v>0</v>
      </c>
      <c r="AR29" s="148"/>
      <c r="AS29" s="148">
        <v>0</v>
      </c>
    </row>
    <row r="30" spans="1:46">
      <c r="A30" s="164" t="s">
        <v>119</v>
      </c>
      <c r="B30" s="137" t="s">
        <v>120</v>
      </c>
      <c r="C30" s="136" t="s">
        <v>121</v>
      </c>
      <c r="D30" s="136"/>
      <c r="E30" s="165">
        <v>0</v>
      </c>
      <c r="F30" s="138">
        <v>0</v>
      </c>
      <c r="G30" s="138">
        <v>0</v>
      </c>
      <c r="H30" s="139">
        <v>0</v>
      </c>
      <c r="I30" s="138"/>
      <c r="J30" s="140">
        <v>0</v>
      </c>
      <c r="K30" s="141">
        <v>0</v>
      </c>
      <c r="L30" s="141">
        <v>0</v>
      </c>
      <c r="M30" s="141">
        <v>0</v>
      </c>
      <c r="N30" s="141">
        <v>0</v>
      </c>
      <c r="O30" s="141">
        <v>0</v>
      </c>
      <c r="P30" s="141">
        <v>0</v>
      </c>
      <c r="Q30" s="141">
        <v>0</v>
      </c>
      <c r="R30" s="141">
        <v>0</v>
      </c>
      <c r="S30" s="142"/>
      <c r="T30" s="142"/>
      <c r="U30" s="142"/>
      <c r="V30" s="142"/>
      <c r="W30" s="142"/>
      <c r="X30" s="142"/>
      <c r="Y30" s="142"/>
      <c r="Z30" s="142"/>
      <c r="AA30" s="142"/>
      <c r="AB30" s="142"/>
      <c r="AC30" s="142"/>
      <c r="AD30" s="143"/>
      <c r="AE30" s="143"/>
      <c r="AF30" s="143"/>
      <c r="AG30" s="166"/>
      <c r="AH30" s="166"/>
      <c r="AI30" s="144"/>
      <c r="AJ30" s="144"/>
      <c r="AK30" s="145">
        <v>0</v>
      </c>
      <c r="AL30" s="146">
        <v>0</v>
      </c>
      <c r="AM30" s="167"/>
      <c r="AN30" s="145"/>
      <c r="AO30" s="145">
        <v>0</v>
      </c>
      <c r="AP30" s="145">
        <v>0</v>
      </c>
      <c r="AQ30" s="129">
        <v>0</v>
      </c>
      <c r="AR30" s="148"/>
      <c r="AS30" s="148">
        <v>0</v>
      </c>
    </row>
    <row r="31" spans="1:46">
      <c r="A31" s="136" t="s">
        <v>122</v>
      </c>
      <c r="B31" s="137" t="s">
        <v>123</v>
      </c>
      <c r="C31" s="136" t="s">
        <v>124</v>
      </c>
      <c r="D31" s="136"/>
      <c r="E31" s="165">
        <v>56.480699999999999</v>
      </c>
      <c r="F31" s="138">
        <v>21.32</v>
      </c>
      <c r="G31" s="138">
        <v>0.1597499604409045</v>
      </c>
      <c r="H31" s="139">
        <v>-35.160699999999999</v>
      </c>
      <c r="I31" s="138">
        <v>37.747407521507348</v>
      </c>
      <c r="J31" s="140">
        <v>22.21</v>
      </c>
      <c r="K31" s="310">
        <v>5.5640000000000001</v>
      </c>
      <c r="L31" s="310">
        <v>2.1819999999999999</v>
      </c>
      <c r="M31" s="141">
        <v>0</v>
      </c>
      <c r="N31" s="310">
        <v>4.3500000000000005</v>
      </c>
      <c r="O31" s="310">
        <v>8.44</v>
      </c>
      <c r="P31" s="141">
        <v>0</v>
      </c>
      <c r="Q31" s="310">
        <v>0.83400000000000007</v>
      </c>
      <c r="R31" s="310">
        <v>0.84</v>
      </c>
      <c r="S31" s="142"/>
      <c r="T31" s="142"/>
      <c r="U31" s="142"/>
      <c r="V31" s="142"/>
      <c r="W31" s="142"/>
      <c r="X31" s="142"/>
      <c r="Y31" s="142"/>
      <c r="Z31" s="142"/>
      <c r="AA31" s="142"/>
      <c r="AB31" s="142"/>
      <c r="AC31" s="142"/>
      <c r="AD31" s="143"/>
      <c r="AE31" s="143"/>
      <c r="AF31" s="143"/>
      <c r="AG31" s="166"/>
      <c r="AH31" s="166"/>
      <c r="AI31" s="144"/>
      <c r="AJ31" s="144"/>
      <c r="AK31" s="145">
        <v>21.32</v>
      </c>
      <c r="AL31" s="146">
        <v>21.32</v>
      </c>
      <c r="AM31" s="167"/>
      <c r="AN31" s="145"/>
      <c r="AO31" s="145">
        <v>21.32</v>
      </c>
      <c r="AP31" s="145">
        <v>21.32</v>
      </c>
      <c r="AQ31" s="129">
        <v>5.5511151231257827E-16</v>
      </c>
      <c r="AR31" s="148">
        <v>13.34</v>
      </c>
      <c r="AS31" s="148">
        <v>7.98</v>
      </c>
    </row>
    <row r="32" spans="1:46" ht="31.5">
      <c r="A32" s="136" t="s">
        <v>125</v>
      </c>
      <c r="B32" s="137" t="s">
        <v>126</v>
      </c>
      <c r="C32" s="136" t="s">
        <v>127</v>
      </c>
      <c r="D32" s="136"/>
      <c r="E32" s="165">
        <v>40.988170000000004</v>
      </c>
      <c r="F32" s="138">
        <v>9.6189999999999998</v>
      </c>
      <c r="G32" s="138">
        <v>7.2074806260837732E-2</v>
      </c>
      <c r="H32" s="139">
        <v>-31.369170000000004</v>
      </c>
      <c r="I32" s="138">
        <v>23.467746913316692</v>
      </c>
      <c r="J32" s="140">
        <v>8.27</v>
      </c>
      <c r="K32" s="310">
        <v>3.44</v>
      </c>
      <c r="L32" s="310">
        <v>0.78</v>
      </c>
      <c r="M32" s="310">
        <v>0.5</v>
      </c>
      <c r="N32" s="310">
        <v>1</v>
      </c>
      <c r="O32" s="310">
        <v>0.5</v>
      </c>
      <c r="P32" s="310">
        <v>1.9999999999999962E-2</v>
      </c>
      <c r="Q32" s="310">
        <v>1.33</v>
      </c>
      <c r="R32" s="310">
        <v>0.7</v>
      </c>
      <c r="S32" s="142"/>
      <c r="T32" s="142"/>
      <c r="U32" s="142"/>
      <c r="V32" s="142"/>
      <c r="W32" s="142"/>
      <c r="X32" s="142"/>
      <c r="Y32" s="142"/>
      <c r="Z32" s="142"/>
      <c r="AA32" s="142"/>
      <c r="AB32" s="142"/>
      <c r="AC32" s="142"/>
      <c r="AD32" s="143"/>
      <c r="AE32" s="143"/>
      <c r="AF32" s="143"/>
      <c r="AG32" s="166"/>
      <c r="AH32" s="166"/>
      <c r="AI32" s="144"/>
      <c r="AJ32" s="144">
        <v>1.01</v>
      </c>
      <c r="AK32" s="145">
        <v>9.6189999999999998</v>
      </c>
      <c r="AL32" s="146">
        <v>8.609</v>
      </c>
      <c r="AM32" s="147">
        <v>952.37623762376234</v>
      </c>
      <c r="AN32" s="145">
        <v>0.55000000000000004</v>
      </c>
      <c r="AO32" s="145">
        <v>9.6189999999999998</v>
      </c>
      <c r="AP32" s="145">
        <v>9.0689999999999991</v>
      </c>
      <c r="AQ32" s="129">
        <v>-1.1102230246251565E-16</v>
      </c>
      <c r="AR32" s="148">
        <v>9.6199999999999992</v>
      </c>
      <c r="AS32" s="148">
        <v>-9.9999999999944578E-4</v>
      </c>
    </row>
    <row r="33" spans="1:45" ht="31.5">
      <c r="A33" s="136" t="s">
        <v>128</v>
      </c>
      <c r="B33" s="137" t="s">
        <v>129</v>
      </c>
      <c r="C33" s="136" t="s">
        <v>130</v>
      </c>
      <c r="D33" s="136"/>
      <c r="E33" s="165">
        <v>2</v>
      </c>
      <c r="F33" s="138">
        <v>0</v>
      </c>
      <c r="G33" s="138">
        <v>0</v>
      </c>
      <c r="H33" s="139">
        <v>-2</v>
      </c>
      <c r="I33" s="138">
        <v>0</v>
      </c>
      <c r="J33" s="140">
        <v>0</v>
      </c>
      <c r="K33" s="141">
        <v>0</v>
      </c>
      <c r="L33" s="141">
        <v>0</v>
      </c>
      <c r="M33" s="141">
        <v>0</v>
      </c>
      <c r="N33" s="141">
        <v>0</v>
      </c>
      <c r="O33" s="141">
        <v>0</v>
      </c>
      <c r="P33" s="141">
        <v>0</v>
      </c>
      <c r="Q33" s="141">
        <v>0</v>
      </c>
      <c r="R33" s="141">
        <v>0</v>
      </c>
      <c r="S33" s="142"/>
      <c r="T33" s="142"/>
      <c r="U33" s="142"/>
      <c r="V33" s="142"/>
      <c r="W33" s="142"/>
      <c r="X33" s="142"/>
      <c r="Y33" s="142"/>
      <c r="Z33" s="142"/>
      <c r="AA33" s="142"/>
      <c r="AB33" s="142"/>
      <c r="AC33" s="142"/>
      <c r="AD33" s="143"/>
      <c r="AE33" s="143"/>
      <c r="AF33" s="143"/>
      <c r="AG33" s="166"/>
      <c r="AH33" s="166"/>
      <c r="AI33" s="144"/>
      <c r="AJ33" s="144">
        <v>23.47</v>
      </c>
      <c r="AK33" s="145">
        <v>0</v>
      </c>
      <c r="AL33" s="146">
        <v>-23.47</v>
      </c>
      <c r="AM33" s="147">
        <v>0</v>
      </c>
      <c r="AN33" s="145">
        <v>38</v>
      </c>
      <c r="AO33" s="145">
        <v>0</v>
      </c>
      <c r="AP33" s="145">
        <v>-38</v>
      </c>
      <c r="AQ33" s="129">
        <v>0</v>
      </c>
      <c r="AR33" s="148"/>
      <c r="AS33" s="148">
        <v>0</v>
      </c>
    </row>
    <row r="34" spans="1:45" ht="31.5">
      <c r="A34" s="136" t="s">
        <v>131</v>
      </c>
      <c r="B34" s="137" t="s">
        <v>132</v>
      </c>
      <c r="C34" s="136" t="s">
        <v>133</v>
      </c>
      <c r="D34" s="136"/>
      <c r="E34" s="165">
        <v>35.269999999999996</v>
      </c>
      <c r="F34" s="138">
        <v>38.549999999999997</v>
      </c>
      <c r="G34" s="138">
        <v>0.28885370426814577</v>
      </c>
      <c r="H34" s="139">
        <v>3.2800000000000011</v>
      </c>
      <c r="I34" s="138">
        <v>109.29968812021549</v>
      </c>
      <c r="J34" s="140">
        <v>38.549999999999997</v>
      </c>
      <c r="K34" s="310">
        <v>0.83099999999999996</v>
      </c>
      <c r="L34" s="141">
        <v>0</v>
      </c>
      <c r="M34" s="310">
        <v>31.55</v>
      </c>
      <c r="N34" s="141">
        <v>0</v>
      </c>
      <c r="O34" s="141">
        <v>0</v>
      </c>
      <c r="P34" s="310">
        <v>0.74099999999999999</v>
      </c>
      <c r="Q34" s="310">
        <v>3.9039999999999999</v>
      </c>
      <c r="R34" s="310">
        <v>1.524</v>
      </c>
      <c r="S34" s="142"/>
      <c r="T34" s="142"/>
      <c r="U34" s="142"/>
      <c r="V34" s="142"/>
      <c r="W34" s="142"/>
      <c r="X34" s="142"/>
      <c r="Y34" s="142"/>
      <c r="Z34" s="142"/>
      <c r="AA34" s="142"/>
      <c r="AB34" s="142"/>
      <c r="AC34" s="142"/>
      <c r="AD34" s="143"/>
      <c r="AE34" s="143"/>
      <c r="AF34" s="143"/>
      <c r="AG34" s="166"/>
      <c r="AH34" s="166"/>
      <c r="AI34" s="144"/>
      <c r="AJ34" s="144">
        <v>12.93</v>
      </c>
      <c r="AK34" s="145">
        <v>38.549999999999997</v>
      </c>
      <c r="AL34" s="146">
        <v>25.619999999999997</v>
      </c>
      <c r="AM34" s="147">
        <v>298.14385150812063</v>
      </c>
      <c r="AN34" s="145">
        <v>0.42</v>
      </c>
      <c r="AO34" s="145">
        <v>38.549999999999997</v>
      </c>
      <c r="AP34" s="145">
        <v>38.129999999999995</v>
      </c>
      <c r="AQ34" s="129">
        <v>-1.9984014443252818E-15</v>
      </c>
      <c r="AR34" s="148">
        <v>38.549999999999997</v>
      </c>
      <c r="AS34" s="148">
        <v>0</v>
      </c>
    </row>
    <row r="35" spans="1:45" ht="47.25">
      <c r="A35" s="136" t="s">
        <v>134</v>
      </c>
      <c r="B35" s="137" t="s">
        <v>135</v>
      </c>
      <c r="C35" s="136" t="s">
        <v>136</v>
      </c>
      <c r="D35" s="136"/>
      <c r="E35" s="165">
        <v>573.2006550000001</v>
      </c>
      <c r="F35" s="138">
        <v>408.21599999999984</v>
      </c>
      <c r="G35" s="138">
        <v>3.0587471787684914</v>
      </c>
      <c r="H35" s="139">
        <v>-164.98465500000026</v>
      </c>
      <c r="I35" s="138">
        <v>71.216945835485788</v>
      </c>
      <c r="J35" s="141">
        <v>462.8048</v>
      </c>
      <c r="K35" s="141">
        <v>74.885800000000003</v>
      </c>
      <c r="L35" s="141">
        <v>22.958000000000006</v>
      </c>
      <c r="M35" s="141">
        <v>20.912999999999993</v>
      </c>
      <c r="N35" s="141">
        <v>59.650999999999996</v>
      </c>
      <c r="O35" s="141">
        <v>55.57200000000001</v>
      </c>
      <c r="P35" s="141">
        <v>67.84</v>
      </c>
      <c r="Q35" s="141">
        <v>98.812999999999988</v>
      </c>
      <c r="R35" s="141">
        <v>62.172000000000004</v>
      </c>
      <c r="S35" s="142">
        <v>0</v>
      </c>
      <c r="T35" s="142">
        <v>0</v>
      </c>
      <c r="U35" s="142">
        <v>0</v>
      </c>
      <c r="V35" s="142">
        <v>0</v>
      </c>
      <c r="W35" s="142">
        <v>0</v>
      </c>
      <c r="X35" s="142">
        <v>0</v>
      </c>
      <c r="Y35" s="142">
        <v>0</v>
      </c>
      <c r="Z35" s="142">
        <v>0</v>
      </c>
      <c r="AA35" s="142">
        <v>0</v>
      </c>
      <c r="AB35" s="142">
        <v>0</v>
      </c>
      <c r="AC35" s="142">
        <v>0</v>
      </c>
      <c r="AD35" s="142">
        <v>0</v>
      </c>
      <c r="AE35" s="142">
        <v>0</v>
      </c>
      <c r="AF35" s="142">
        <v>0</v>
      </c>
      <c r="AG35" s="142">
        <v>0</v>
      </c>
      <c r="AH35" s="142">
        <v>0</v>
      </c>
      <c r="AI35" s="142">
        <v>0</v>
      </c>
      <c r="AJ35" s="142">
        <v>724.29000000000008</v>
      </c>
      <c r="AK35" s="142">
        <v>408.21599999999984</v>
      </c>
      <c r="AL35" s="142">
        <v>-316.07400000000007</v>
      </c>
      <c r="AM35" s="142">
        <v>2945.787055302731</v>
      </c>
      <c r="AN35" s="142">
        <v>376.66</v>
      </c>
      <c r="AO35" s="142">
        <v>408.21599999999984</v>
      </c>
      <c r="AP35" s="142">
        <v>31.556000000000015</v>
      </c>
      <c r="AQ35" s="142">
        <v>-1.6250889522950729E-14</v>
      </c>
      <c r="AR35" s="142">
        <v>404.7</v>
      </c>
      <c r="AS35" s="142"/>
    </row>
    <row r="36" spans="1:45">
      <c r="A36" s="136"/>
      <c r="B36" s="137"/>
      <c r="C36" s="136"/>
      <c r="D36" s="136"/>
      <c r="E36" s="165"/>
      <c r="F36" s="138"/>
      <c r="G36" s="138"/>
      <c r="H36" s="139"/>
      <c r="I36" s="138"/>
      <c r="J36" s="141"/>
      <c r="K36" s="141">
        <v>0</v>
      </c>
      <c r="L36" s="141">
        <v>0</v>
      </c>
      <c r="M36" s="141">
        <v>0</v>
      </c>
      <c r="N36" s="141">
        <v>0</v>
      </c>
      <c r="O36" s="141">
        <v>0</v>
      </c>
      <c r="P36" s="141">
        <v>0</v>
      </c>
      <c r="Q36" s="141">
        <v>0</v>
      </c>
      <c r="R36" s="141">
        <v>0</v>
      </c>
      <c r="S36" s="142"/>
      <c r="T36" s="142"/>
      <c r="U36" s="142"/>
      <c r="V36" s="142"/>
      <c r="W36" s="142"/>
      <c r="X36" s="142"/>
      <c r="Y36" s="142"/>
      <c r="Z36" s="142"/>
      <c r="AA36" s="142"/>
      <c r="AB36" s="142"/>
      <c r="AC36" s="142"/>
      <c r="AD36" s="317"/>
      <c r="AE36" s="317"/>
      <c r="AF36" s="317"/>
      <c r="AG36" s="317"/>
      <c r="AH36" s="317"/>
      <c r="AI36" s="317"/>
      <c r="AJ36" s="317"/>
      <c r="AK36" s="317"/>
      <c r="AL36" s="317"/>
      <c r="AM36" s="317"/>
      <c r="AN36" s="317"/>
      <c r="AO36" s="317"/>
      <c r="AP36" s="317"/>
      <c r="AQ36" s="318"/>
      <c r="AR36" s="142"/>
      <c r="AS36" s="142"/>
    </row>
    <row r="37" spans="1:45" s="155" customFormat="1">
      <c r="A37" s="91" t="s">
        <v>75</v>
      </c>
      <c r="B37" s="173" t="s">
        <v>137</v>
      </c>
      <c r="C37" s="91" t="s">
        <v>138</v>
      </c>
      <c r="D37" s="91"/>
      <c r="E37" s="149">
        <v>320.80203999999998</v>
      </c>
      <c r="F37" s="156">
        <v>260.577</v>
      </c>
      <c r="G37" s="156">
        <v>1.9524936886402235</v>
      </c>
      <c r="H37" s="139">
        <v>-60.225039999999979</v>
      </c>
      <c r="I37" s="138">
        <v>81.226727859960008</v>
      </c>
      <c r="J37" s="158">
        <v>289.12479999999999</v>
      </c>
      <c r="K37" s="311">
        <v>40.634799999999998</v>
      </c>
      <c r="L37" s="311">
        <v>19.09</v>
      </c>
      <c r="M37" s="311">
        <v>18.329999999999998</v>
      </c>
      <c r="N37" s="311">
        <v>40.380000000000003</v>
      </c>
      <c r="O37" s="311">
        <v>36.18</v>
      </c>
      <c r="P37" s="311">
        <v>29.650000000000002</v>
      </c>
      <c r="Q37" s="311">
        <v>52.26</v>
      </c>
      <c r="R37" s="311">
        <v>52.6</v>
      </c>
      <c r="S37" s="151"/>
      <c r="T37" s="151"/>
      <c r="U37" s="151"/>
      <c r="V37" s="151"/>
      <c r="W37" s="151"/>
      <c r="X37" s="151"/>
      <c r="Y37" s="151"/>
      <c r="Z37" s="151"/>
      <c r="AA37" s="151"/>
      <c r="AB37" s="151"/>
      <c r="AC37" s="151"/>
      <c r="AD37" s="152"/>
      <c r="AE37" s="152"/>
      <c r="AF37" s="152"/>
      <c r="AG37" s="153"/>
      <c r="AH37" s="153"/>
      <c r="AI37" s="159"/>
      <c r="AJ37" s="159">
        <v>527.03</v>
      </c>
      <c r="AK37" s="160">
        <v>260.577</v>
      </c>
      <c r="AL37" s="161">
        <v>-266.45299999999997</v>
      </c>
      <c r="AM37" s="162">
        <v>49.442536477999354</v>
      </c>
      <c r="AN37" s="160">
        <v>312.02</v>
      </c>
      <c r="AO37" s="160">
        <v>260.577</v>
      </c>
      <c r="AP37" s="160">
        <v>-51.442999999999984</v>
      </c>
      <c r="AQ37" s="129">
        <v>-1.4210854715202004E-14</v>
      </c>
      <c r="AR37" s="163">
        <v>257.19</v>
      </c>
      <c r="AS37" s="163">
        <v>3.3870000000000005</v>
      </c>
    </row>
    <row r="38" spans="1:45" s="155" customFormat="1">
      <c r="A38" s="91" t="s">
        <v>75</v>
      </c>
      <c r="B38" s="173" t="s">
        <v>139</v>
      </c>
      <c r="C38" s="91" t="s">
        <v>140</v>
      </c>
      <c r="D38" s="91"/>
      <c r="E38" s="149">
        <v>30.552</v>
      </c>
      <c r="F38" s="156">
        <v>18.978999999999999</v>
      </c>
      <c r="G38" s="156">
        <v>0.14220893523489336</v>
      </c>
      <c r="H38" s="139">
        <v>-11.573</v>
      </c>
      <c r="I38" s="138">
        <v>62.120319455354803</v>
      </c>
      <c r="J38" s="158">
        <v>20.57</v>
      </c>
      <c r="K38" s="310">
        <v>2.27</v>
      </c>
      <c r="L38" s="310">
        <v>0.41</v>
      </c>
      <c r="M38" s="310">
        <v>0.9</v>
      </c>
      <c r="N38" s="310">
        <v>1.718</v>
      </c>
      <c r="O38" s="310">
        <v>1.2549999999999999</v>
      </c>
      <c r="P38" s="310">
        <v>1.1919999999999999</v>
      </c>
      <c r="Q38" s="310">
        <v>12.593</v>
      </c>
      <c r="R38" s="310">
        <v>0.23200000000000001</v>
      </c>
      <c r="S38" s="151"/>
      <c r="T38" s="151"/>
      <c r="U38" s="151"/>
      <c r="V38" s="151"/>
      <c r="W38" s="151"/>
      <c r="X38" s="151"/>
      <c r="Y38" s="151"/>
      <c r="Z38" s="151"/>
      <c r="AA38" s="151"/>
      <c r="AB38" s="151"/>
      <c r="AC38" s="151"/>
      <c r="AD38" s="152"/>
      <c r="AE38" s="152"/>
      <c r="AF38" s="152"/>
      <c r="AG38" s="153"/>
      <c r="AH38" s="153"/>
      <c r="AI38" s="159"/>
      <c r="AJ38" s="159">
        <v>46.199999999999996</v>
      </c>
      <c r="AK38" s="160">
        <v>18.978999999999999</v>
      </c>
      <c r="AL38" s="161">
        <v>-27.220999999999997</v>
      </c>
      <c r="AM38" s="162">
        <v>41.080086580086586</v>
      </c>
      <c r="AN38" s="160">
        <v>4.05</v>
      </c>
      <c r="AO38" s="160">
        <v>18.978999999999999</v>
      </c>
      <c r="AP38" s="160">
        <v>14.928999999999998</v>
      </c>
      <c r="AQ38" s="129">
        <v>1.6653345369377348E-16</v>
      </c>
      <c r="AR38" s="163">
        <v>18.98</v>
      </c>
      <c r="AS38" s="163">
        <v>-1.0000000000012221E-3</v>
      </c>
    </row>
    <row r="39" spans="1:45" s="155" customFormat="1" ht="31.5">
      <c r="A39" s="91" t="s">
        <v>75</v>
      </c>
      <c r="B39" s="173" t="s">
        <v>141</v>
      </c>
      <c r="C39" s="91" t="s">
        <v>142</v>
      </c>
      <c r="D39" s="91"/>
      <c r="E39" s="149">
        <v>21.18</v>
      </c>
      <c r="F39" s="156">
        <v>4.5419999999999998</v>
      </c>
      <c r="G39" s="156">
        <v>3.4033035662410324E-2</v>
      </c>
      <c r="H39" s="139">
        <v>-16.637999999999998</v>
      </c>
      <c r="I39" s="138">
        <v>21.444759206798867</v>
      </c>
      <c r="J39" s="158">
        <v>5.2719999999999994</v>
      </c>
      <c r="K39" s="310">
        <v>1.43</v>
      </c>
      <c r="L39" s="310">
        <v>0.94</v>
      </c>
      <c r="M39" s="310">
        <v>8.5999999999999993E-2</v>
      </c>
      <c r="N39" s="310">
        <v>2.27</v>
      </c>
      <c r="O39" s="310">
        <v>0.36600000000000005</v>
      </c>
      <c r="P39" s="150">
        <v>0</v>
      </c>
      <c r="Q39" s="310">
        <v>0.18</v>
      </c>
      <c r="R39" s="150">
        <v>0</v>
      </c>
      <c r="S39" s="151"/>
      <c r="T39" s="151"/>
      <c r="U39" s="151"/>
      <c r="V39" s="151"/>
      <c r="W39" s="151"/>
      <c r="X39" s="151"/>
      <c r="Y39" s="151"/>
      <c r="Z39" s="151"/>
      <c r="AA39" s="151"/>
      <c r="AB39" s="151"/>
      <c r="AC39" s="151"/>
      <c r="AD39" s="152"/>
      <c r="AE39" s="152"/>
      <c r="AF39" s="152"/>
      <c r="AG39" s="153"/>
      <c r="AH39" s="153"/>
      <c r="AI39" s="159"/>
      <c r="AJ39" s="159">
        <v>7.02</v>
      </c>
      <c r="AK39" s="160">
        <v>4.5419999999999998</v>
      </c>
      <c r="AL39" s="161">
        <v>-2.4779999999999998</v>
      </c>
      <c r="AM39" s="162">
        <v>64.700854700854705</v>
      </c>
      <c r="AN39" s="160">
        <v>1.97</v>
      </c>
      <c r="AO39" s="160">
        <v>4.5419999999999998</v>
      </c>
      <c r="AP39" s="160">
        <v>2.5720000000000001</v>
      </c>
      <c r="AQ39" s="129">
        <v>-3.8857805861880479E-16</v>
      </c>
      <c r="AR39" s="163">
        <v>4.54</v>
      </c>
      <c r="AS39" s="163">
        <v>1.9999999999997797E-3</v>
      </c>
    </row>
    <row r="40" spans="1:45" s="155" customFormat="1">
      <c r="A40" s="91" t="s">
        <v>75</v>
      </c>
      <c r="B40" s="173" t="s">
        <v>143</v>
      </c>
      <c r="C40" s="91" t="s">
        <v>144</v>
      </c>
      <c r="D40" s="91"/>
      <c r="E40" s="149">
        <v>12.820000000000002</v>
      </c>
      <c r="F40" s="156">
        <v>6.57</v>
      </c>
      <c r="G40" s="156">
        <v>4.9228763606789051E-2</v>
      </c>
      <c r="H40" s="139">
        <v>-6.2500000000000018</v>
      </c>
      <c r="I40" s="138">
        <v>51.248049921996873</v>
      </c>
      <c r="J40" s="158">
        <v>6.9440000000000008</v>
      </c>
      <c r="K40" s="310">
        <v>1.54</v>
      </c>
      <c r="L40" s="310">
        <v>0.12</v>
      </c>
      <c r="M40" s="310">
        <v>0.14799999999999999</v>
      </c>
      <c r="N40" s="310">
        <v>0.46</v>
      </c>
      <c r="O40" s="310">
        <v>4.4260000000000002</v>
      </c>
      <c r="P40" s="150">
        <v>0</v>
      </c>
      <c r="Q40" s="310">
        <v>0.11</v>
      </c>
      <c r="R40" s="310">
        <v>0.14000000000000001</v>
      </c>
      <c r="S40" s="151"/>
      <c r="T40" s="151"/>
      <c r="U40" s="151"/>
      <c r="V40" s="151"/>
      <c r="W40" s="151"/>
      <c r="X40" s="151"/>
      <c r="Y40" s="151"/>
      <c r="Z40" s="151"/>
      <c r="AA40" s="151"/>
      <c r="AB40" s="151"/>
      <c r="AC40" s="151"/>
      <c r="AD40" s="152"/>
      <c r="AE40" s="152"/>
      <c r="AF40" s="152"/>
      <c r="AG40" s="153"/>
      <c r="AH40" s="153"/>
      <c r="AI40" s="159"/>
      <c r="AJ40" s="159">
        <v>8.2100000000000009</v>
      </c>
      <c r="AK40" s="160">
        <v>6.57</v>
      </c>
      <c r="AL40" s="161">
        <v>-1.6400000000000006</v>
      </c>
      <c r="AM40" s="162">
        <v>80.024360535931777</v>
      </c>
      <c r="AN40" s="160">
        <v>3.81</v>
      </c>
      <c r="AO40" s="160">
        <v>6.57</v>
      </c>
      <c r="AP40" s="160">
        <v>2.7600000000000002</v>
      </c>
      <c r="AQ40" s="129">
        <v>2.2204460492503131E-16</v>
      </c>
      <c r="AR40" s="163">
        <v>6.57</v>
      </c>
      <c r="AS40" s="163">
        <v>0</v>
      </c>
    </row>
    <row r="41" spans="1:45" s="155" customFormat="1" ht="31.5">
      <c r="A41" s="91" t="s">
        <v>75</v>
      </c>
      <c r="B41" s="173" t="s">
        <v>145</v>
      </c>
      <c r="C41" s="91" t="s">
        <v>146</v>
      </c>
      <c r="D41" s="91"/>
      <c r="E41" s="149">
        <v>40.581099999999999</v>
      </c>
      <c r="F41" s="156">
        <v>32.173999999999999</v>
      </c>
      <c r="G41" s="156">
        <v>0.24107857538581903</v>
      </c>
      <c r="H41" s="139">
        <v>-8.4070999999999998</v>
      </c>
      <c r="I41" s="138">
        <v>79.283213121379163</v>
      </c>
      <c r="J41" s="158">
        <v>33.124000000000009</v>
      </c>
      <c r="K41" s="310">
        <v>6.28</v>
      </c>
      <c r="L41" s="310">
        <v>1.55</v>
      </c>
      <c r="M41" s="310">
        <v>1.0980000000000001</v>
      </c>
      <c r="N41" s="310">
        <v>8.6800000000000015</v>
      </c>
      <c r="O41" s="310">
        <v>6.9260000000000002</v>
      </c>
      <c r="P41" s="310">
        <v>1.94</v>
      </c>
      <c r="Q41" s="310">
        <v>3.85</v>
      </c>
      <c r="R41" s="310">
        <v>2.8</v>
      </c>
      <c r="S41" s="151"/>
      <c r="T41" s="151"/>
      <c r="U41" s="151"/>
      <c r="V41" s="151"/>
      <c r="W41" s="151"/>
      <c r="X41" s="151"/>
      <c r="Y41" s="151"/>
      <c r="Z41" s="151"/>
      <c r="AA41" s="151"/>
      <c r="AB41" s="151"/>
      <c r="AC41" s="151"/>
      <c r="AD41" s="152">
        <v>0</v>
      </c>
      <c r="AE41" s="152">
        <v>0</v>
      </c>
      <c r="AF41" s="152">
        <v>0</v>
      </c>
      <c r="AG41" s="174">
        <v>0</v>
      </c>
      <c r="AH41" s="174">
        <v>0</v>
      </c>
      <c r="AI41" s="159"/>
      <c r="AJ41" s="159">
        <v>35.07</v>
      </c>
      <c r="AK41" s="160">
        <v>32.173999999999999</v>
      </c>
      <c r="AL41" s="161">
        <v>-2.8960000000000008</v>
      </c>
      <c r="AM41" s="162">
        <v>91.742229826062157</v>
      </c>
      <c r="AN41" s="160">
        <v>23.67</v>
      </c>
      <c r="AO41" s="160">
        <v>32.173999999999999</v>
      </c>
      <c r="AP41" s="160">
        <v>8.5039999999999978</v>
      </c>
      <c r="AQ41" s="129">
        <v>4.4408920985006262E-16</v>
      </c>
      <c r="AR41" s="163">
        <v>32.049999999999997</v>
      </c>
      <c r="AS41" s="163">
        <v>0.12400000000000233</v>
      </c>
    </row>
    <row r="42" spans="1:45" s="155" customFormat="1" ht="31.5">
      <c r="A42" s="91" t="s">
        <v>75</v>
      </c>
      <c r="B42" s="173" t="s">
        <v>147</v>
      </c>
      <c r="C42" s="91" t="s">
        <v>148</v>
      </c>
      <c r="D42" s="91"/>
      <c r="E42" s="149">
        <v>55.85</v>
      </c>
      <c r="F42" s="156">
        <v>1.52</v>
      </c>
      <c r="G42" s="156">
        <v>1.1389302995786813E-2</v>
      </c>
      <c r="H42" s="139">
        <v>-54.33</v>
      </c>
      <c r="I42" s="138">
        <v>2.7215756490599823</v>
      </c>
      <c r="J42" s="158">
        <v>17.82</v>
      </c>
      <c r="K42" s="310">
        <v>4.3599999999999985</v>
      </c>
      <c r="L42" s="150">
        <v>0</v>
      </c>
      <c r="M42" s="150">
        <v>0</v>
      </c>
      <c r="N42" s="310">
        <v>0.16</v>
      </c>
      <c r="O42" s="310">
        <v>0.14000000000000001</v>
      </c>
      <c r="P42" s="150">
        <v>0</v>
      </c>
      <c r="Q42" s="150">
        <v>13.160000000000002</v>
      </c>
      <c r="R42" s="150">
        <v>0</v>
      </c>
      <c r="S42" s="151"/>
      <c r="T42" s="151"/>
      <c r="U42" s="151"/>
      <c r="V42" s="151"/>
      <c r="W42" s="151"/>
      <c r="X42" s="151"/>
      <c r="Y42" s="151"/>
      <c r="Z42" s="151"/>
      <c r="AA42" s="151"/>
      <c r="AB42" s="151"/>
      <c r="AC42" s="151"/>
      <c r="AD42" s="152">
        <v>0</v>
      </c>
      <c r="AE42" s="152">
        <v>0</v>
      </c>
      <c r="AF42" s="152">
        <v>0</v>
      </c>
      <c r="AG42" s="174">
        <v>0</v>
      </c>
      <c r="AH42" s="174">
        <v>0</v>
      </c>
      <c r="AI42" s="159"/>
      <c r="AJ42" s="159">
        <v>10.66</v>
      </c>
      <c r="AK42" s="160">
        <v>1.52</v>
      </c>
      <c r="AL42" s="161">
        <v>-9.14</v>
      </c>
      <c r="AM42" s="162">
        <v>14.258911819887429</v>
      </c>
      <c r="AN42" s="160">
        <v>0.79</v>
      </c>
      <c r="AO42" s="160">
        <v>1.52</v>
      </c>
      <c r="AP42" s="160">
        <v>0.73</v>
      </c>
      <c r="AQ42" s="129">
        <v>2.7755575615628914E-17</v>
      </c>
      <c r="AR42" s="163">
        <v>1.52</v>
      </c>
      <c r="AS42" s="163">
        <v>0</v>
      </c>
    </row>
    <row r="43" spans="1:45" s="155" customFormat="1" ht="31.5">
      <c r="A43" s="91" t="s">
        <v>75</v>
      </c>
      <c r="B43" s="173" t="s">
        <v>149</v>
      </c>
      <c r="C43" s="91" t="s">
        <v>150</v>
      </c>
      <c r="D43" s="91"/>
      <c r="E43" s="149">
        <v>154.84565000000001</v>
      </c>
      <c r="F43" s="156">
        <v>42.247999999999998</v>
      </c>
      <c r="G43" s="156">
        <v>0.31656267958289552</v>
      </c>
      <c r="H43" s="139">
        <v>-112.59765000000002</v>
      </c>
      <c r="I43" s="138">
        <v>27.283943720730932</v>
      </c>
      <c r="J43" s="158">
        <v>42.43</v>
      </c>
      <c r="K43" s="310">
        <v>13.41</v>
      </c>
      <c r="L43" s="150">
        <v>0</v>
      </c>
      <c r="M43" s="310">
        <v>0.11</v>
      </c>
      <c r="N43" s="310">
        <v>0.87</v>
      </c>
      <c r="O43" s="310">
        <v>0.08</v>
      </c>
      <c r="P43" s="310">
        <v>24.04</v>
      </c>
      <c r="Q43" s="310">
        <v>3.6500000000000004</v>
      </c>
      <c r="R43" s="310">
        <v>0.27</v>
      </c>
      <c r="S43" s="151"/>
      <c r="T43" s="151"/>
      <c r="U43" s="151"/>
      <c r="V43" s="151"/>
      <c r="W43" s="151"/>
      <c r="X43" s="151"/>
      <c r="Y43" s="151"/>
      <c r="Z43" s="151"/>
      <c r="AA43" s="151"/>
      <c r="AB43" s="151"/>
      <c r="AC43" s="151"/>
      <c r="AD43" s="152">
        <v>0</v>
      </c>
      <c r="AE43" s="152">
        <v>0</v>
      </c>
      <c r="AF43" s="152">
        <v>0</v>
      </c>
      <c r="AG43" s="174">
        <v>0</v>
      </c>
      <c r="AH43" s="174">
        <v>0</v>
      </c>
      <c r="AI43" s="159"/>
      <c r="AJ43" s="159">
        <v>1.85</v>
      </c>
      <c r="AK43" s="160">
        <v>42.247999999999998</v>
      </c>
      <c r="AL43" s="161">
        <v>40.397999999999996</v>
      </c>
      <c r="AM43" s="162">
        <v>2283.6756756756754</v>
      </c>
      <c r="AN43" s="160">
        <v>1.28</v>
      </c>
      <c r="AO43" s="160">
        <v>42.247999999999998</v>
      </c>
      <c r="AP43" s="160">
        <v>40.967999999999996</v>
      </c>
      <c r="AQ43" s="129">
        <v>-1.7763568394002505E-15</v>
      </c>
      <c r="AR43" s="163">
        <v>42.25</v>
      </c>
      <c r="AS43" s="163">
        <v>-2.0000000000024443E-3</v>
      </c>
    </row>
    <row r="44" spans="1:45" s="155" customFormat="1" ht="31.5">
      <c r="A44" s="91" t="s">
        <v>75</v>
      </c>
      <c r="B44" s="173" t="s">
        <v>151</v>
      </c>
      <c r="C44" s="91" t="s">
        <v>152</v>
      </c>
      <c r="D44" s="91"/>
      <c r="E44" s="149">
        <v>3.4300000000000006</v>
      </c>
      <c r="F44" s="156">
        <v>1.25</v>
      </c>
      <c r="G44" s="156">
        <v>9.3662031215352073E-3</v>
      </c>
      <c r="H44" s="139">
        <v>-2.1800000000000006</v>
      </c>
      <c r="I44" s="138">
        <v>36.443148688046641</v>
      </c>
      <c r="J44" s="158">
        <v>1.25</v>
      </c>
      <c r="K44" s="310">
        <v>0.17</v>
      </c>
      <c r="L44" s="310">
        <v>0.05</v>
      </c>
      <c r="M44" s="310">
        <v>0.09</v>
      </c>
      <c r="N44" s="310">
        <v>0.71</v>
      </c>
      <c r="O44" s="310">
        <v>0.02</v>
      </c>
      <c r="P44" s="150">
        <v>0</v>
      </c>
      <c r="Q44" s="310">
        <v>0.21</v>
      </c>
      <c r="R44" s="150">
        <v>0</v>
      </c>
      <c r="S44" s="151"/>
      <c r="T44" s="151"/>
      <c r="U44" s="151"/>
      <c r="V44" s="151"/>
      <c r="W44" s="151"/>
      <c r="X44" s="151"/>
      <c r="Y44" s="151"/>
      <c r="Z44" s="151"/>
      <c r="AA44" s="151"/>
      <c r="AB44" s="151"/>
      <c r="AC44" s="151"/>
      <c r="AD44" s="152">
        <v>0</v>
      </c>
      <c r="AE44" s="152">
        <v>0</v>
      </c>
      <c r="AF44" s="152">
        <v>0</v>
      </c>
      <c r="AG44" s="174">
        <v>0</v>
      </c>
      <c r="AH44" s="174">
        <v>0</v>
      </c>
      <c r="AI44" s="159"/>
      <c r="AJ44" s="159">
        <v>0.90999999999999992</v>
      </c>
      <c r="AK44" s="160">
        <v>1.25</v>
      </c>
      <c r="AL44" s="161">
        <v>0.34000000000000008</v>
      </c>
      <c r="AM44" s="162">
        <v>137.36263736263737</v>
      </c>
      <c r="AN44" s="160">
        <v>0.71</v>
      </c>
      <c r="AO44" s="160">
        <v>1.25</v>
      </c>
      <c r="AP44" s="160">
        <v>0.54</v>
      </c>
      <c r="AQ44" s="129">
        <v>0</v>
      </c>
      <c r="AR44" s="163">
        <v>1.25</v>
      </c>
      <c r="AS44" s="163">
        <v>0</v>
      </c>
    </row>
    <row r="45" spans="1:45" s="155" customFormat="1" ht="31.5">
      <c r="A45" s="91" t="s">
        <v>75</v>
      </c>
      <c r="B45" s="173" t="s">
        <v>153</v>
      </c>
      <c r="C45" s="91" t="s">
        <v>154</v>
      </c>
      <c r="D45" s="91"/>
      <c r="E45" s="149"/>
      <c r="F45" s="156"/>
      <c r="G45" s="156"/>
      <c r="H45" s="139"/>
      <c r="I45" s="138"/>
      <c r="J45" s="158"/>
      <c r="K45" s="150">
        <v>0</v>
      </c>
      <c r="L45" s="150">
        <v>0</v>
      </c>
      <c r="M45" s="150">
        <v>0</v>
      </c>
      <c r="N45" s="150">
        <v>0</v>
      </c>
      <c r="O45" s="150">
        <v>0</v>
      </c>
      <c r="P45" s="150">
        <v>0</v>
      </c>
      <c r="Q45" s="150">
        <v>0</v>
      </c>
      <c r="R45" s="150">
        <v>0</v>
      </c>
      <c r="S45" s="151"/>
      <c r="T45" s="151"/>
      <c r="U45" s="151"/>
      <c r="V45" s="151"/>
      <c r="W45" s="151"/>
      <c r="X45" s="151"/>
      <c r="Y45" s="151"/>
      <c r="Z45" s="151"/>
      <c r="AA45" s="151"/>
      <c r="AB45" s="151"/>
      <c r="AC45" s="151"/>
      <c r="AD45" s="152"/>
      <c r="AE45" s="152"/>
      <c r="AF45" s="152"/>
      <c r="AG45" s="153"/>
      <c r="AH45" s="153"/>
      <c r="AI45" s="159"/>
      <c r="AJ45" s="159"/>
      <c r="AK45" s="160"/>
      <c r="AL45" s="161"/>
      <c r="AM45" s="162"/>
      <c r="AN45" s="160"/>
      <c r="AO45" s="160"/>
      <c r="AP45" s="160"/>
      <c r="AQ45" s="129">
        <v>0</v>
      </c>
      <c r="AR45" s="163"/>
      <c r="AS45" s="163">
        <v>0</v>
      </c>
    </row>
    <row r="46" spans="1:45" s="155" customFormat="1" ht="31.5">
      <c r="A46" s="91" t="s">
        <v>75</v>
      </c>
      <c r="B46" s="90" t="s">
        <v>155</v>
      </c>
      <c r="C46" s="91" t="s">
        <v>156</v>
      </c>
      <c r="D46" s="91"/>
      <c r="E46" s="149">
        <v>2.0300000000000002</v>
      </c>
      <c r="F46" s="156">
        <v>0.15000000000000002</v>
      </c>
      <c r="G46" s="156">
        <v>1.123944374584225E-3</v>
      </c>
      <c r="H46" s="157">
        <v>-1.8800000000000003</v>
      </c>
      <c r="I46" s="156">
        <v>7.389162561576355</v>
      </c>
      <c r="J46" s="158">
        <v>0.15000000000000002</v>
      </c>
      <c r="K46" s="310">
        <v>0.05</v>
      </c>
      <c r="L46" s="150">
        <v>0</v>
      </c>
      <c r="M46" s="150">
        <v>0</v>
      </c>
      <c r="N46" s="310">
        <v>0.1</v>
      </c>
      <c r="O46" s="150">
        <v>0</v>
      </c>
      <c r="P46" s="150">
        <v>0</v>
      </c>
      <c r="Q46" s="150">
        <v>0</v>
      </c>
      <c r="R46" s="150">
        <v>0</v>
      </c>
      <c r="S46" s="151"/>
      <c r="T46" s="151"/>
      <c r="U46" s="151"/>
      <c r="V46" s="151"/>
      <c r="W46" s="151"/>
      <c r="X46" s="151"/>
      <c r="Y46" s="151"/>
      <c r="Z46" s="151"/>
      <c r="AA46" s="151"/>
      <c r="AB46" s="151"/>
      <c r="AC46" s="151"/>
      <c r="AD46" s="152">
        <v>0</v>
      </c>
      <c r="AE46" s="152">
        <v>0</v>
      </c>
      <c r="AF46" s="152">
        <v>0</v>
      </c>
      <c r="AG46" s="153"/>
      <c r="AH46" s="153"/>
      <c r="AI46" s="159"/>
      <c r="AJ46" s="159">
        <v>36.83</v>
      </c>
      <c r="AK46" s="160">
        <v>0.15000000000000002</v>
      </c>
      <c r="AL46" s="161">
        <v>-36.68</v>
      </c>
      <c r="AM46" s="162">
        <v>0.40727667662231887</v>
      </c>
      <c r="AN46" s="160">
        <v>2.14</v>
      </c>
      <c r="AO46" s="160">
        <v>0.15000000000000002</v>
      </c>
      <c r="AP46" s="160">
        <v>-1.9900000000000002</v>
      </c>
      <c r="AQ46" s="129">
        <v>1.3877787807814457E-17</v>
      </c>
      <c r="AR46" s="163">
        <v>0.15</v>
      </c>
      <c r="AS46" s="163">
        <v>0</v>
      </c>
    </row>
    <row r="47" spans="1:45" s="155" customFormat="1" ht="31.5">
      <c r="A47" s="91" t="s">
        <v>75</v>
      </c>
      <c r="B47" s="90" t="s">
        <v>157</v>
      </c>
      <c r="C47" s="91" t="s">
        <v>158</v>
      </c>
      <c r="D47" s="91"/>
      <c r="E47" s="149">
        <v>38.3048</v>
      </c>
      <c r="F47" s="156">
        <v>3.8299999999999996</v>
      </c>
      <c r="G47" s="156">
        <v>2.8698046364383872E-2</v>
      </c>
      <c r="H47" s="157">
        <v>-34.474800000000002</v>
      </c>
      <c r="I47" s="156">
        <v>9.998746893339737</v>
      </c>
      <c r="J47" s="158">
        <v>3.6899999999999995</v>
      </c>
      <c r="K47" s="150">
        <v>0</v>
      </c>
      <c r="L47" s="150">
        <v>0</v>
      </c>
      <c r="M47" s="150">
        <v>0</v>
      </c>
      <c r="N47" s="310">
        <v>0.05</v>
      </c>
      <c r="O47" s="310">
        <v>3.6399999999999997</v>
      </c>
      <c r="P47" s="150">
        <v>0</v>
      </c>
      <c r="Q47" s="150">
        <v>0</v>
      </c>
      <c r="R47" s="150">
        <v>0</v>
      </c>
      <c r="S47" s="151"/>
      <c r="T47" s="151"/>
      <c r="U47" s="151"/>
      <c r="V47" s="151"/>
      <c r="W47" s="151"/>
      <c r="X47" s="151"/>
      <c r="Y47" s="151"/>
      <c r="Z47" s="151"/>
      <c r="AA47" s="151"/>
      <c r="AB47" s="151"/>
      <c r="AC47" s="151"/>
      <c r="AD47" s="152">
        <v>0</v>
      </c>
      <c r="AE47" s="152">
        <v>0</v>
      </c>
      <c r="AF47" s="152">
        <v>0</v>
      </c>
      <c r="AG47" s="174">
        <v>0</v>
      </c>
      <c r="AH47" s="174">
        <v>0</v>
      </c>
      <c r="AI47" s="159">
        <v>0</v>
      </c>
      <c r="AJ47" s="159">
        <v>14.07</v>
      </c>
      <c r="AK47" s="160">
        <v>3.8299999999999996</v>
      </c>
      <c r="AL47" s="161">
        <v>-10.24</v>
      </c>
      <c r="AM47" s="162">
        <v>27.221037668798857</v>
      </c>
      <c r="AN47" s="160">
        <v>0.56999999999999995</v>
      </c>
      <c r="AO47" s="160">
        <v>3.8299999999999996</v>
      </c>
      <c r="AP47" s="160">
        <v>3.26</v>
      </c>
      <c r="AQ47" s="129">
        <v>0</v>
      </c>
      <c r="AR47" s="163">
        <v>3.83</v>
      </c>
      <c r="AS47" s="163">
        <v>0</v>
      </c>
    </row>
    <row r="48" spans="1:45" s="155" customFormat="1">
      <c r="A48" s="91" t="s">
        <v>75</v>
      </c>
      <c r="B48" s="90" t="s">
        <v>159</v>
      </c>
      <c r="C48" s="91" t="s">
        <v>160</v>
      </c>
      <c r="D48" s="91"/>
      <c r="E48" s="149">
        <v>5.69</v>
      </c>
      <c r="F48" s="156">
        <v>0.78</v>
      </c>
      <c r="G48" s="156">
        <v>5.8445107478379693E-3</v>
      </c>
      <c r="H48" s="157">
        <v>-4.91</v>
      </c>
      <c r="I48" s="156">
        <v>13.708260105448153</v>
      </c>
      <c r="J48" s="158">
        <v>0.78</v>
      </c>
      <c r="K48" s="310">
        <v>0.39500000000000002</v>
      </c>
      <c r="L48" s="310">
        <v>0.21199999999999999</v>
      </c>
      <c r="M48" s="150">
        <v>0</v>
      </c>
      <c r="N48" s="310">
        <v>0.17299999999999999</v>
      </c>
      <c r="O48" s="150">
        <v>0</v>
      </c>
      <c r="P48" s="150">
        <v>0</v>
      </c>
      <c r="Q48" s="150">
        <v>0</v>
      </c>
      <c r="R48" s="150">
        <v>0</v>
      </c>
      <c r="S48" s="151"/>
      <c r="T48" s="151"/>
      <c r="U48" s="151"/>
      <c r="V48" s="151"/>
      <c r="W48" s="151"/>
      <c r="X48" s="151"/>
      <c r="Y48" s="151"/>
      <c r="Z48" s="151"/>
      <c r="AA48" s="151"/>
      <c r="AB48" s="151"/>
      <c r="AC48" s="151"/>
      <c r="AD48" s="152">
        <v>0</v>
      </c>
      <c r="AE48" s="152">
        <v>0</v>
      </c>
      <c r="AF48" s="152">
        <v>0</v>
      </c>
      <c r="AG48" s="174">
        <v>0</v>
      </c>
      <c r="AH48" s="174">
        <v>0</v>
      </c>
      <c r="AI48" s="159"/>
      <c r="AJ48" s="159"/>
      <c r="AK48" s="160">
        <v>0.78</v>
      </c>
      <c r="AL48" s="161">
        <v>0.78</v>
      </c>
      <c r="AM48" s="162"/>
      <c r="AN48" s="160"/>
      <c r="AO48" s="160">
        <v>0.78</v>
      </c>
      <c r="AP48" s="160">
        <v>0.78</v>
      </c>
      <c r="AQ48" s="129">
        <v>0</v>
      </c>
      <c r="AR48" s="163">
        <v>0.78</v>
      </c>
      <c r="AS48" s="163">
        <v>0</v>
      </c>
    </row>
    <row r="49" spans="1:45" s="155" customFormat="1" ht="47.25">
      <c r="A49" s="91" t="s">
        <v>75</v>
      </c>
      <c r="B49" s="90" t="s">
        <v>161</v>
      </c>
      <c r="C49" s="91" t="s">
        <v>162</v>
      </c>
      <c r="D49" s="91"/>
      <c r="E49" s="149">
        <v>44.941690000000001</v>
      </c>
      <c r="F49" s="156">
        <v>32.243000000000002</v>
      </c>
      <c r="G49" s="156">
        <v>0.24159558979812776</v>
      </c>
      <c r="H49" s="157">
        <v>-12.698689999999999</v>
      </c>
      <c r="I49" s="156">
        <v>71.74407548981803</v>
      </c>
      <c r="J49" s="158">
        <v>38.299999999999997</v>
      </c>
      <c r="K49" s="310">
        <v>2.726</v>
      </c>
      <c r="L49" s="310">
        <v>3.5999999999999997E-2</v>
      </c>
      <c r="M49" s="310">
        <v>4.1000000000000002E-2</v>
      </c>
      <c r="N49" s="310">
        <v>3.96</v>
      </c>
      <c r="O49" s="310">
        <v>2.339</v>
      </c>
      <c r="P49" s="310">
        <v>10.907999999999999</v>
      </c>
      <c r="Q49" s="310">
        <v>12.33</v>
      </c>
      <c r="R49" s="310">
        <v>5.96</v>
      </c>
      <c r="S49" s="151"/>
      <c r="T49" s="151"/>
      <c r="U49" s="151"/>
      <c r="V49" s="151"/>
      <c r="W49" s="151"/>
      <c r="X49" s="151"/>
      <c r="Y49" s="151"/>
      <c r="Z49" s="151"/>
      <c r="AA49" s="151"/>
      <c r="AB49" s="151"/>
      <c r="AC49" s="151"/>
      <c r="AD49" s="152">
        <v>0</v>
      </c>
      <c r="AE49" s="152">
        <v>0</v>
      </c>
      <c r="AF49" s="152">
        <v>0</v>
      </c>
      <c r="AG49" s="174">
        <v>0</v>
      </c>
      <c r="AH49" s="174">
        <v>0</v>
      </c>
      <c r="AI49" s="159"/>
      <c r="AJ49" s="159">
        <v>22.55</v>
      </c>
      <c r="AK49" s="160">
        <v>32.243000000000002</v>
      </c>
      <c r="AL49" s="161">
        <v>9.6930000000000014</v>
      </c>
      <c r="AM49" s="162">
        <v>142.98447893569846</v>
      </c>
      <c r="AN49" s="160">
        <v>18.16</v>
      </c>
      <c r="AO49" s="160">
        <v>32.243000000000002</v>
      </c>
      <c r="AP49" s="160">
        <v>14.083000000000002</v>
      </c>
      <c r="AQ49" s="129">
        <v>-8.8817841970012523E-16</v>
      </c>
      <c r="AR49" s="163">
        <v>32.24</v>
      </c>
      <c r="AS49" s="163">
        <v>3.0000000000001137E-3</v>
      </c>
    </row>
    <row r="50" spans="1:45" s="155" customFormat="1" ht="31.5">
      <c r="A50" s="91" t="s">
        <v>75</v>
      </c>
      <c r="B50" s="173" t="s">
        <v>163</v>
      </c>
      <c r="C50" s="91" t="s">
        <v>164</v>
      </c>
      <c r="D50" s="91"/>
      <c r="E50" s="149">
        <v>0</v>
      </c>
      <c r="F50" s="156">
        <v>0</v>
      </c>
      <c r="G50" s="156">
        <v>0</v>
      </c>
      <c r="H50" s="139">
        <v>0</v>
      </c>
      <c r="I50" s="138"/>
      <c r="J50" s="158">
        <v>0</v>
      </c>
      <c r="K50" s="150">
        <v>0</v>
      </c>
      <c r="L50" s="150">
        <v>0</v>
      </c>
      <c r="M50" s="150">
        <v>0</v>
      </c>
      <c r="N50" s="150">
        <v>0</v>
      </c>
      <c r="O50" s="150">
        <v>0</v>
      </c>
      <c r="P50" s="150">
        <v>0</v>
      </c>
      <c r="Q50" s="150">
        <v>0</v>
      </c>
      <c r="R50" s="150">
        <v>0</v>
      </c>
      <c r="S50" s="151"/>
      <c r="T50" s="151"/>
      <c r="U50" s="151"/>
      <c r="V50" s="151"/>
      <c r="W50" s="151"/>
      <c r="X50" s="151"/>
      <c r="Y50" s="151"/>
      <c r="Z50" s="151"/>
      <c r="AA50" s="151"/>
      <c r="AB50" s="151"/>
      <c r="AC50" s="151"/>
      <c r="AD50" s="152"/>
      <c r="AE50" s="152"/>
      <c r="AF50" s="152"/>
      <c r="AG50" s="153"/>
      <c r="AH50" s="153"/>
      <c r="AI50" s="159"/>
      <c r="AJ50" s="159"/>
      <c r="AK50" s="160">
        <v>0</v>
      </c>
      <c r="AL50" s="161">
        <v>0</v>
      </c>
      <c r="AM50" s="175"/>
      <c r="AN50" s="160"/>
      <c r="AO50" s="160">
        <v>0</v>
      </c>
      <c r="AP50" s="160">
        <v>0</v>
      </c>
      <c r="AQ50" s="129">
        <v>0</v>
      </c>
      <c r="AR50" s="163"/>
      <c r="AS50" s="163">
        <v>0</v>
      </c>
    </row>
    <row r="51" spans="1:45" s="155" customFormat="1" ht="31.5">
      <c r="A51" s="91" t="s">
        <v>75</v>
      </c>
      <c r="B51" s="173" t="s">
        <v>165</v>
      </c>
      <c r="C51" s="91" t="s">
        <v>166</v>
      </c>
      <c r="D51" s="91"/>
      <c r="E51" s="149">
        <v>2.5300000000000002</v>
      </c>
      <c r="F51" s="156">
        <v>1.5629999999999999</v>
      </c>
      <c r="G51" s="156">
        <v>1.1711500383167622E-2</v>
      </c>
      <c r="H51" s="139">
        <v>-0.9670000000000003</v>
      </c>
      <c r="I51" s="138"/>
      <c r="J51" s="158">
        <v>1.56</v>
      </c>
      <c r="K51" s="310">
        <v>1.56</v>
      </c>
      <c r="L51" s="150">
        <v>0</v>
      </c>
      <c r="M51" s="150">
        <v>0</v>
      </c>
      <c r="N51" s="150">
        <v>0</v>
      </c>
      <c r="O51" s="150">
        <v>0</v>
      </c>
      <c r="P51" s="150">
        <v>0</v>
      </c>
      <c r="Q51" s="150">
        <v>0</v>
      </c>
      <c r="R51" s="150">
        <v>0</v>
      </c>
      <c r="S51" s="151"/>
      <c r="T51" s="151"/>
      <c r="U51" s="151"/>
      <c r="V51" s="151"/>
      <c r="W51" s="151"/>
      <c r="X51" s="151"/>
      <c r="Y51" s="151"/>
      <c r="Z51" s="151"/>
      <c r="AA51" s="151"/>
      <c r="AB51" s="151"/>
      <c r="AC51" s="151"/>
      <c r="AD51" s="152">
        <v>0</v>
      </c>
      <c r="AE51" s="152">
        <v>0</v>
      </c>
      <c r="AF51" s="152">
        <v>0</v>
      </c>
      <c r="AG51" s="174">
        <v>0</v>
      </c>
      <c r="AH51" s="174">
        <v>0</v>
      </c>
      <c r="AI51" s="159"/>
      <c r="AJ51" s="159"/>
      <c r="AK51" s="160">
        <v>1.5629999999999999</v>
      </c>
      <c r="AL51" s="161">
        <v>1.5629999999999999</v>
      </c>
      <c r="AM51" s="175"/>
      <c r="AN51" s="160"/>
      <c r="AO51" s="160">
        <v>1.5629999999999999</v>
      </c>
      <c r="AP51" s="160">
        <v>1.5629999999999999</v>
      </c>
      <c r="AQ51" s="129">
        <v>0</v>
      </c>
      <c r="AR51" s="163">
        <v>1.56</v>
      </c>
      <c r="AS51" s="163">
        <v>2.9999999999998916E-3</v>
      </c>
    </row>
    <row r="52" spans="1:45" s="155" customFormat="1">
      <c r="A52" s="91" t="s">
        <v>75</v>
      </c>
      <c r="B52" s="173" t="s">
        <v>167</v>
      </c>
      <c r="C52" s="91" t="s">
        <v>168</v>
      </c>
      <c r="D52" s="91"/>
      <c r="E52" s="149">
        <v>2.14</v>
      </c>
      <c r="F52" s="156">
        <v>1.79</v>
      </c>
      <c r="G52" s="156">
        <v>1.3412402870038417E-2</v>
      </c>
      <c r="H52" s="139">
        <v>-0.35000000000000009</v>
      </c>
      <c r="I52" s="138">
        <v>83.644859813084111</v>
      </c>
      <c r="J52" s="158">
        <v>1.79</v>
      </c>
      <c r="K52" s="310">
        <v>0.06</v>
      </c>
      <c r="L52" s="310">
        <v>0.55000000000000004</v>
      </c>
      <c r="M52" s="310">
        <v>0.11</v>
      </c>
      <c r="N52" s="310">
        <v>0.12</v>
      </c>
      <c r="O52" s="310">
        <v>0.2</v>
      </c>
      <c r="P52" s="310">
        <v>0.11</v>
      </c>
      <c r="Q52" s="310">
        <v>0.47</v>
      </c>
      <c r="R52" s="310">
        <v>0.17</v>
      </c>
      <c r="S52" s="151"/>
      <c r="T52" s="151"/>
      <c r="U52" s="151"/>
      <c r="V52" s="151"/>
      <c r="W52" s="151"/>
      <c r="X52" s="151"/>
      <c r="Y52" s="151"/>
      <c r="Z52" s="151"/>
      <c r="AA52" s="151"/>
      <c r="AB52" s="151"/>
      <c r="AC52" s="151"/>
      <c r="AD52" s="152">
        <v>0</v>
      </c>
      <c r="AE52" s="152">
        <v>0</v>
      </c>
      <c r="AF52" s="152">
        <v>0</v>
      </c>
      <c r="AG52" s="174">
        <v>0</v>
      </c>
      <c r="AH52" s="174">
        <v>0</v>
      </c>
      <c r="AI52" s="159"/>
      <c r="AJ52" s="159">
        <v>13.89</v>
      </c>
      <c r="AK52" s="160">
        <v>1.79</v>
      </c>
      <c r="AL52" s="161">
        <v>-12.100000000000001</v>
      </c>
      <c r="AM52" s="162">
        <v>12.886969042476601</v>
      </c>
      <c r="AN52" s="160">
        <v>7.49</v>
      </c>
      <c r="AO52" s="160">
        <v>1.79</v>
      </c>
      <c r="AP52" s="160">
        <v>-5.7</v>
      </c>
      <c r="AQ52" s="129">
        <v>1.3877787807814457E-16</v>
      </c>
      <c r="AR52" s="163">
        <v>1.79</v>
      </c>
      <c r="AS52" s="163">
        <v>0</v>
      </c>
    </row>
    <row r="53" spans="1:45">
      <c r="A53" s="136" t="s">
        <v>169</v>
      </c>
      <c r="B53" s="137" t="s">
        <v>170</v>
      </c>
      <c r="C53" s="136" t="s">
        <v>171</v>
      </c>
      <c r="D53" s="136"/>
      <c r="E53" s="165">
        <v>109.49499999999999</v>
      </c>
      <c r="F53" s="138">
        <v>0</v>
      </c>
      <c r="G53" s="138">
        <v>0</v>
      </c>
      <c r="H53" s="139">
        <v>-109.49499999999999</v>
      </c>
      <c r="I53" s="138">
        <v>0</v>
      </c>
      <c r="J53" s="140">
        <v>0</v>
      </c>
      <c r="K53" s="141">
        <v>0</v>
      </c>
      <c r="L53" s="141">
        <v>0</v>
      </c>
      <c r="M53" s="141">
        <v>0</v>
      </c>
      <c r="N53" s="141">
        <v>0</v>
      </c>
      <c r="O53" s="141">
        <v>0</v>
      </c>
      <c r="P53" s="141">
        <v>0</v>
      </c>
      <c r="Q53" s="141">
        <v>0</v>
      </c>
      <c r="R53" s="141">
        <v>0</v>
      </c>
      <c r="S53" s="142"/>
      <c r="T53" s="142"/>
      <c r="U53" s="142"/>
      <c r="V53" s="142"/>
      <c r="W53" s="142"/>
      <c r="X53" s="142"/>
      <c r="Y53" s="142"/>
      <c r="Z53" s="142"/>
      <c r="AA53" s="142"/>
      <c r="AB53" s="142"/>
      <c r="AC53" s="142"/>
      <c r="AD53" s="143">
        <v>0</v>
      </c>
      <c r="AE53" s="143"/>
      <c r="AF53" s="143"/>
      <c r="AG53" s="166"/>
      <c r="AH53" s="166"/>
      <c r="AI53" s="144"/>
      <c r="AJ53" s="144">
        <v>7</v>
      </c>
      <c r="AK53" s="145">
        <v>0</v>
      </c>
      <c r="AL53" s="146">
        <v>-7</v>
      </c>
      <c r="AM53" s="147">
        <v>0</v>
      </c>
      <c r="AN53" s="145"/>
      <c r="AO53" s="145">
        <v>0</v>
      </c>
      <c r="AP53" s="145">
        <v>0</v>
      </c>
      <c r="AQ53" s="129">
        <v>0</v>
      </c>
      <c r="AR53" s="148"/>
      <c r="AS53" s="148">
        <v>0</v>
      </c>
    </row>
    <row r="54" spans="1:45">
      <c r="A54" s="136" t="s">
        <v>172</v>
      </c>
      <c r="B54" s="137" t="s">
        <v>173</v>
      </c>
      <c r="C54" s="136" t="s">
        <v>174</v>
      </c>
      <c r="D54" s="136"/>
      <c r="E54" s="165">
        <v>5.2301399999999996</v>
      </c>
      <c r="F54" s="138">
        <v>3.4009999999999998</v>
      </c>
      <c r="G54" s="138">
        <v>2.5483565453072989E-2</v>
      </c>
      <c r="H54" s="139">
        <v>-1.8291399999999998</v>
      </c>
      <c r="I54" s="138">
        <v>65.026940005430063</v>
      </c>
      <c r="J54" s="140">
        <v>3.363</v>
      </c>
      <c r="K54" s="310">
        <v>0.11</v>
      </c>
      <c r="L54" s="310">
        <v>0.15</v>
      </c>
      <c r="M54" s="310">
        <v>0.47</v>
      </c>
      <c r="N54" s="310">
        <v>0.32300000000000001</v>
      </c>
      <c r="O54" s="310">
        <v>0.39</v>
      </c>
      <c r="P54" s="310">
        <v>0.86</v>
      </c>
      <c r="Q54" s="310">
        <v>0.85</v>
      </c>
      <c r="R54" s="310">
        <v>0.21</v>
      </c>
      <c r="S54" s="142"/>
      <c r="T54" s="142"/>
      <c r="U54" s="142"/>
      <c r="V54" s="142"/>
      <c r="W54" s="142"/>
      <c r="X54" s="142"/>
      <c r="Y54" s="142"/>
      <c r="Z54" s="142"/>
      <c r="AA54" s="142"/>
      <c r="AB54" s="142"/>
      <c r="AC54" s="142"/>
      <c r="AD54" s="143">
        <v>0</v>
      </c>
      <c r="AE54" s="143">
        <v>0</v>
      </c>
      <c r="AF54" s="143">
        <v>0</v>
      </c>
      <c r="AG54" s="176">
        <v>0</v>
      </c>
      <c r="AH54" s="176">
        <v>0</v>
      </c>
      <c r="AI54" s="144">
        <v>0</v>
      </c>
      <c r="AJ54" s="144">
        <v>0</v>
      </c>
      <c r="AK54" s="145">
        <v>3.0103999999999997</v>
      </c>
      <c r="AL54" s="177">
        <v>3.0103999999999997</v>
      </c>
      <c r="AM54" s="147">
        <v>0</v>
      </c>
      <c r="AN54" s="145">
        <v>0</v>
      </c>
      <c r="AO54" s="145">
        <v>3.0103999999999997</v>
      </c>
      <c r="AP54" s="145">
        <v>3.0103999999999997</v>
      </c>
      <c r="AQ54" s="129">
        <v>-1.1102230246251565E-16</v>
      </c>
      <c r="AR54" s="148">
        <v>3.4</v>
      </c>
      <c r="AS54" s="148">
        <v>9.9999999999988987E-4</v>
      </c>
    </row>
    <row r="55" spans="1:45" ht="31.5">
      <c r="A55" s="178" t="s">
        <v>175</v>
      </c>
      <c r="B55" s="137" t="s">
        <v>176</v>
      </c>
      <c r="C55" s="136" t="s">
        <v>177</v>
      </c>
      <c r="D55" s="136"/>
      <c r="E55" s="165">
        <v>23.516500000000001</v>
      </c>
      <c r="F55" s="138">
        <v>33.209999999999994</v>
      </c>
      <c r="G55" s="138">
        <v>0.24884128453294732</v>
      </c>
      <c r="H55" s="139">
        <v>9.6934999999999931</v>
      </c>
      <c r="I55" s="138">
        <v>141.21999447196646</v>
      </c>
      <c r="J55" s="140">
        <v>12.35</v>
      </c>
      <c r="K55" s="141">
        <v>0</v>
      </c>
      <c r="L55" s="310">
        <v>0.28000000000000003</v>
      </c>
      <c r="M55" s="141">
        <v>0</v>
      </c>
      <c r="N55" s="310">
        <v>5.74</v>
      </c>
      <c r="O55" s="310">
        <v>0.28000000000000003</v>
      </c>
      <c r="P55" s="310">
        <v>0.23400000000000001</v>
      </c>
      <c r="Q55" s="310">
        <v>5.1229999999999993</v>
      </c>
      <c r="R55" s="310">
        <v>0.69299999999999995</v>
      </c>
      <c r="S55" s="142"/>
      <c r="T55" s="142"/>
      <c r="U55" s="142"/>
      <c r="V55" s="142"/>
      <c r="W55" s="142"/>
      <c r="X55" s="142"/>
      <c r="Y55" s="142"/>
      <c r="Z55" s="142"/>
      <c r="AA55" s="142"/>
      <c r="AB55" s="142"/>
      <c r="AC55" s="142"/>
      <c r="AD55" s="143">
        <v>0</v>
      </c>
      <c r="AE55" s="143">
        <v>0</v>
      </c>
      <c r="AF55" s="143">
        <v>0</v>
      </c>
      <c r="AG55" s="176">
        <v>0</v>
      </c>
      <c r="AH55" s="176">
        <v>0</v>
      </c>
      <c r="AI55" s="144">
        <v>0</v>
      </c>
      <c r="AJ55" s="144">
        <v>0</v>
      </c>
      <c r="AK55" s="126">
        <v>0.54</v>
      </c>
      <c r="AL55" s="177">
        <v>0.54</v>
      </c>
      <c r="AM55" s="147">
        <v>0</v>
      </c>
      <c r="AN55" s="145">
        <v>0</v>
      </c>
      <c r="AO55" s="126">
        <v>0.54</v>
      </c>
      <c r="AP55" s="145">
        <v>0.54</v>
      </c>
      <c r="AQ55" s="129">
        <v>-5.773159728050814E-15</v>
      </c>
      <c r="AR55" s="148">
        <v>30.42</v>
      </c>
      <c r="AS55" s="148">
        <v>2.789999999999992</v>
      </c>
    </row>
    <row r="56" spans="1:45">
      <c r="A56" s="136" t="s">
        <v>178</v>
      </c>
      <c r="B56" s="137" t="s">
        <v>179</v>
      </c>
      <c r="C56" s="136" t="s">
        <v>180</v>
      </c>
      <c r="D56" s="136"/>
      <c r="E56" s="165">
        <v>165.86090000000002</v>
      </c>
      <c r="F56" s="138">
        <v>149.011</v>
      </c>
      <c r="G56" s="138">
        <v>1.1165338346744662</v>
      </c>
      <c r="H56" s="139">
        <v>-16.849900000000019</v>
      </c>
      <c r="I56" s="138">
        <v>89.840945032855828</v>
      </c>
      <c r="J56" s="140">
        <v>150.91542000000001</v>
      </c>
      <c r="K56" s="141">
        <v>0</v>
      </c>
      <c r="L56" s="141">
        <v>0</v>
      </c>
      <c r="M56" s="141">
        <v>0</v>
      </c>
      <c r="N56" s="141">
        <v>0</v>
      </c>
      <c r="O56" s="141">
        <v>0</v>
      </c>
      <c r="P56" s="310">
        <v>32.159550000000003</v>
      </c>
      <c r="Q56" s="310">
        <v>60.01932</v>
      </c>
      <c r="R56" s="310">
        <v>58.736550000000001</v>
      </c>
      <c r="S56" s="142"/>
      <c r="T56" s="142"/>
      <c r="U56" s="142"/>
      <c r="V56" s="142"/>
      <c r="W56" s="142"/>
      <c r="X56" s="142"/>
      <c r="Y56" s="142"/>
      <c r="Z56" s="142"/>
      <c r="AA56" s="142"/>
      <c r="AB56" s="142"/>
      <c r="AC56" s="142"/>
      <c r="AD56" s="143">
        <v>0</v>
      </c>
      <c r="AE56" s="143">
        <v>0</v>
      </c>
      <c r="AF56" s="143">
        <v>0</v>
      </c>
      <c r="AG56" s="176">
        <v>0</v>
      </c>
      <c r="AH56" s="176">
        <v>0</v>
      </c>
      <c r="AI56" s="144"/>
      <c r="AJ56" s="144"/>
      <c r="AK56" s="145">
        <v>149.011</v>
      </c>
      <c r="AL56" s="146">
        <v>149.011</v>
      </c>
      <c r="AM56" s="147"/>
      <c r="AN56" s="145">
        <v>551.55999999999995</v>
      </c>
      <c r="AO56" s="145">
        <v>149.011</v>
      </c>
      <c r="AP56" s="145">
        <v>-402.54899999999998</v>
      </c>
      <c r="AQ56" s="129">
        <v>0</v>
      </c>
      <c r="AR56" s="148">
        <v>148.27000000000001</v>
      </c>
      <c r="AS56" s="148">
        <v>0.74099999999998545</v>
      </c>
    </row>
    <row r="57" spans="1:45">
      <c r="A57" s="136" t="s">
        <v>181</v>
      </c>
      <c r="B57" s="137" t="s">
        <v>182</v>
      </c>
      <c r="C57" s="136" t="s">
        <v>183</v>
      </c>
      <c r="D57" s="136"/>
      <c r="E57" s="165">
        <v>380.89321999999999</v>
      </c>
      <c r="F57" s="138">
        <v>273.41299999999995</v>
      </c>
      <c r="G57" s="138">
        <v>2.0486733552546443</v>
      </c>
      <c r="H57" s="139">
        <v>-107.48022000000003</v>
      </c>
      <c r="I57" s="138">
        <v>71.782060074474401</v>
      </c>
      <c r="J57" s="140">
        <v>279.30624</v>
      </c>
      <c r="K57" s="310">
        <v>79.314550000000011</v>
      </c>
      <c r="L57" s="310">
        <v>31.638030000000001</v>
      </c>
      <c r="M57" s="310">
        <v>37.005860000000006</v>
      </c>
      <c r="N57" s="310">
        <v>71.353210000000004</v>
      </c>
      <c r="O57" s="310">
        <v>53.080590000000001</v>
      </c>
      <c r="P57" s="141">
        <v>0</v>
      </c>
      <c r="Q57" s="141">
        <v>5.4349999999999996</v>
      </c>
      <c r="R57" s="310">
        <v>1.4790000000000001</v>
      </c>
      <c r="S57" s="142"/>
      <c r="T57" s="142"/>
      <c r="U57" s="142"/>
      <c r="V57" s="142"/>
      <c r="W57" s="142"/>
      <c r="X57" s="142"/>
      <c r="Y57" s="142"/>
      <c r="Z57" s="142"/>
      <c r="AA57" s="142"/>
      <c r="AB57" s="142"/>
      <c r="AC57" s="142"/>
      <c r="AD57" s="143">
        <v>0</v>
      </c>
      <c r="AE57" s="143">
        <v>0</v>
      </c>
      <c r="AF57" s="143">
        <v>0</v>
      </c>
      <c r="AG57" s="176">
        <v>0</v>
      </c>
      <c r="AH57" s="176">
        <v>0</v>
      </c>
      <c r="AI57" s="144"/>
      <c r="AJ57" s="144"/>
      <c r="AK57" s="145">
        <v>273.41299999999995</v>
      </c>
      <c r="AL57" s="146">
        <v>273.41299999999995</v>
      </c>
      <c r="AM57" s="147"/>
      <c r="AN57" s="145">
        <v>60.06</v>
      </c>
      <c r="AO57" s="145">
        <v>273.41299999999995</v>
      </c>
      <c r="AP57" s="145">
        <v>213.35299999999995</v>
      </c>
      <c r="AQ57" s="129">
        <v>-4.3520742565306136E-14</v>
      </c>
      <c r="AR57" s="148">
        <v>266.52</v>
      </c>
      <c r="AS57" s="148">
        <v>6.8929999999999723</v>
      </c>
    </row>
    <row r="58" spans="1:45">
      <c r="A58" s="136" t="s">
        <v>184</v>
      </c>
      <c r="B58" s="137" t="s">
        <v>185</v>
      </c>
      <c r="C58" s="136" t="s">
        <v>186</v>
      </c>
      <c r="D58" s="136"/>
      <c r="E58" s="165">
        <v>19.518419999999995</v>
      </c>
      <c r="F58" s="138">
        <v>19.044</v>
      </c>
      <c r="G58" s="138">
        <v>0.14269597779721321</v>
      </c>
      <c r="H58" s="139">
        <v>-0.47441999999999496</v>
      </c>
      <c r="I58" s="138">
        <v>97.569372930800782</v>
      </c>
      <c r="J58" s="140">
        <v>19.965000000000003</v>
      </c>
      <c r="K58" s="310">
        <v>0.54500000000000004</v>
      </c>
      <c r="L58" s="310">
        <v>0.71</v>
      </c>
      <c r="M58" s="310">
        <v>3.4079999999999999</v>
      </c>
      <c r="N58" s="310">
        <v>9.9250000000000007</v>
      </c>
      <c r="O58" s="310">
        <v>0.99399999999999999</v>
      </c>
      <c r="P58" s="310">
        <v>0.94899999999999995</v>
      </c>
      <c r="Q58" s="310">
        <v>0.44900000000000001</v>
      </c>
      <c r="R58" s="310">
        <v>2.9850000000000003</v>
      </c>
      <c r="S58" s="142"/>
      <c r="T58" s="142"/>
      <c r="U58" s="142"/>
      <c r="V58" s="142"/>
      <c r="W58" s="142"/>
      <c r="X58" s="142"/>
      <c r="Y58" s="142"/>
      <c r="Z58" s="142"/>
      <c r="AA58" s="142"/>
      <c r="AB58" s="142"/>
      <c r="AC58" s="142"/>
      <c r="AD58" s="143">
        <v>0</v>
      </c>
      <c r="AE58" s="143">
        <v>0</v>
      </c>
      <c r="AF58" s="143">
        <v>0</v>
      </c>
      <c r="AG58" s="176">
        <v>0</v>
      </c>
      <c r="AH58" s="176">
        <v>0</v>
      </c>
      <c r="AI58" s="144"/>
      <c r="AJ58" s="144">
        <v>12.31</v>
      </c>
      <c r="AK58" s="145">
        <v>19.044</v>
      </c>
      <c r="AL58" s="146">
        <v>6.734</v>
      </c>
      <c r="AM58" s="147">
        <v>154.70349309504468</v>
      </c>
      <c r="AN58" s="145">
        <v>9.36</v>
      </c>
      <c r="AO58" s="145">
        <v>19.044</v>
      </c>
      <c r="AP58" s="397">
        <v>15.247</v>
      </c>
      <c r="AQ58" s="129">
        <v>-2.2204460492503131E-16</v>
      </c>
      <c r="AR58" s="148">
        <v>19.04</v>
      </c>
      <c r="AS58" s="148">
        <v>4.0000000000013358E-3</v>
      </c>
    </row>
    <row r="59" spans="1:45" ht="31.5">
      <c r="A59" s="136" t="s">
        <v>187</v>
      </c>
      <c r="B59" s="137" t="s">
        <v>188</v>
      </c>
      <c r="C59" s="136" t="s">
        <v>189</v>
      </c>
      <c r="D59" s="136"/>
      <c r="E59" s="165">
        <v>10.81122</v>
      </c>
      <c r="F59" s="138">
        <v>5.5630000000000006</v>
      </c>
      <c r="G59" s="138">
        <v>4.1683350372080291E-2</v>
      </c>
      <c r="H59" s="139">
        <v>-5.2482199999999999</v>
      </c>
      <c r="I59" s="138">
        <v>51.455802397879246</v>
      </c>
      <c r="J59" s="140">
        <v>5.5640000000000001</v>
      </c>
      <c r="K59" s="310">
        <v>0.17</v>
      </c>
      <c r="L59" s="310">
        <v>1.01</v>
      </c>
      <c r="M59" s="141">
        <v>0</v>
      </c>
      <c r="N59" s="310">
        <v>1.21</v>
      </c>
      <c r="O59" s="310">
        <v>0.94499999999999995</v>
      </c>
      <c r="P59" s="141">
        <v>0</v>
      </c>
      <c r="Q59" s="310">
        <v>1.9590000000000001</v>
      </c>
      <c r="R59" s="310">
        <v>0.27</v>
      </c>
      <c r="S59" s="142"/>
      <c r="T59" s="142"/>
      <c r="U59" s="142"/>
      <c r="V59" s="142"/>
      <c r="W59" s="142"/>
      <c r="X59" s="142"/>
      <c r="Y59" s="142"/>
      <c r="Z59" s="142"/>
      <c r="AA59" s="142"/>
      <c r="AB59" s="142"/>
      <c r="AC59" s="142"/>
      <c r="AD59" s="143">
        <v>0</v>
      </c>
      <c r="AE59" s="143">
        <v>0</v>
      </c>
      <c r="AF59" s="143">
        <v>0</v>
      </c>
      <c r="AG59" s="176">
        <v>0</v>
      </c>
      <c r="AH59" s="176">
        <v>0</v>
      </c>
      <c r="AI59" s="144"/>
      <c r="AJ59" s="144"/>
      <c r="AK59" s="145">
        <v>5.5630000000000006</v>
      </c>
      <c r="AL59" s="146">
        <v>5.5630000000000006</v>
      </c>
      <c r="AM59" s="167"/>
      <c r="AN59" s="145"/>
      <c r="AO59" s="145">
        <v>5.5630000000000006</v>
      </c>
      <c r="AP59" s="398"/>
      <c r="AQ59" s="129">
        <v>1.3322676295501878E-15</v>
      </c>
      <c r="AR59" s="148">
        <v>5.56</v>
      </c>
      <c r="AS59" s="148">
        <v>3.0000000000010019E-3</v>
      </c>
    </row>
    <row r="60" spans="1:45" ht="31.5">
      <c r="A60" s="136" t="s">
        <v>190</v>
      </c>
      <c r="B60" s="137" t="s">
        <v>191</v>
      </c>
      <c r="C60" s="136" t="s">
        <v>192</v>
      </c>
      <c r="D60" s="136"/>
      <c r="E60" s="165">
        <v>0</v>
      </c>
      <c r="F60" s="138">
        <v>0</v>
      </c>
      <c r="G60" s="138">
        <v>0</v>
      </c>
      <c r="H60" s="139">
        <v>0</v>
      </c>
      <c r="I60" s="138"/>
      <c r="J60" s="140">
        <v>0</v>
      </c>
      <c r="K60" s="141">
        <v>0</v>
      </c>
      <c r="L60" s="141">
        <v>0</v>
      </c>
      <c r="M60" s="141">
        <v>0</v>
      </c>
      <c r="N60" s="141">
        <v>0</v>
      </c>
      <c r="O60" s="141">
        <v>0</v>
      </c>
      <c r="P60" s="141">
        <v>0</v>
      </c>
      <c r="Q60" s="141">
        <v>0</v>
      </c>
      <c r="R60" s="141">
        <v>0</v>
      </c>
      <c r="S60" s="142"/>
      <c r="T60" s="142"/>
      <c r="U60" s="142"/>
      <c r="V60" s="142"/>
      <c r="W60" s="142"/>
      <c r="X60" s="142"/>
      <c r="Y60" s="142"/>
      <c r="Z60" s="142"/>
      <c r="AA60" s="142"/>
      <c r="AB60" s="142"/>
      <c r="AC60" s="142"/>
      <c r="AD60" s="143"/>
      <c r="AE60" s="143"/>
      <c r="AF60" s="143"/>
      <c r="AG60" s="166"/>
      <c r="AH60" s="166"/>
      <c r="AI60" s="144"/>
      <c r="AJ60" s="144"/>
      <c r="AK60" s="145">
        <v>0</v>
      </c>
      <c r="AL60" s="146">
        <v>0</v>
      </c>
      <c r="AM60" s="167"/>
      <c r="AN60" s="145"/>
      <c r="AO60" s="145">
        <v>0</v>
      </c>
      <c r="AP60" s="145">
        <v>0</v>
      </c>
      <c r="AQ60" s="129">
        <v>0</v>
      </c>
      <c r="AR60" s="148"/>
      <c r="AS60" s="148">
        <v>0</v>
      </c>
    </row>
    <row r="61" spans="1:45">
      <c r="A61" s="136" t="s">
        <v>193</v>
      </c>
      <c r="B61" s="137" t="s">
        <v>194</v>
      </c>
      <c r="C61" s="136" t="s">
        <v>195</v>
      </c>
      <c r="D61" s="136"/>
      <c r="E61" s="165">
        <v>0.38</v>
      </c>
      <c r="F61" s="138">
        <v>0.33</v>
      </c>
      <c r="G61" s="138">
        <v>2.4726776240852947E-3</v>
      </c>
      <c r="H61" s="139">
        <v>-4.9999999999999989E-2</v>
      </c>
      <c r="I61" s="138">
        <v>86.842105263157904</v>
      </c>
      <c r="J61" s="140">
        <v>0.33</v>
      </c>
      <c r="K61" s="141">
        <v>0</v>
      </c>
      <c r="L61" s="141">
        <v>0</v>
      </c>
      <c r="M61" s="141">
        <v>0</v>
      </c>
      <c r="N61" s="310">
        <v>0.33</v>
      </c>
      <c r="O61" s="141">
        <v>0</v>
      </c>
      <c r="P61" s="141">
        <v>0</v>
      </c>
      <c r="Q61" s="141">
        <v>0</v>
      </c>
      <c r="R61" s="141">
        <v>0</v>
      </c>
      <c r="S61" s="142"/>
      <c r="T61" s="142"/>
      <c r="U61" s="142"/>
      <c r="V61" s="142"/>
      <c r="W61" s="142"/>
      <c r="X61" s="142"/>
      <c r="Y61" s="142"/>
      <c r="Z61" s="142"/>
      <c r="AA61" s="142"/>
      <c r="AB61" s="142"/>
      <c r="AC61" s="142"/>
      <c r="AD61" s="143">
        <v>0</v>
      </c>
      <c r="AE61" s="143">
        <v>0</v>
      </c>
      <c r="AF61" s="143">
        <v>0</v>
      </c>
      <c r="AG61" s="176">
        <v>0</v>
      </c>
      <c r="AH61" s="176">
        <v>0</v>
      </c>
      <c r="AI61" s="144"/>
      <c r="AJ61" s="144">
        <v>3.14</v>
      </c>
      <c r="AK61" s="145">
        <v>0.33</v>
      </c>
      <c r="AL61" s="146">
        <v>-2.81</v>
      </c>
      <c r="AM61" s="147">
        <v>10.509554140127388</v>
      </c>
      <c r="AN61" s="145">
        <v>0.14000000000000001</v>
      </c>
      <c r="AO61" s="145">
        <v>0.33</v>
      </c>
      <c r="AP61" s="145">
        <v>0.19</v>
      </c>
      <c r="AQ61" s="129">
        <v>0</v>
      </c>
      <c r="AR61" s="148">
        <v>0.33</v>
      </c>
      <c r="AS61" s="148">
        <v>0</v>
      </c>
    </row>
    <row r="62" spans="1:45" ht="31.5">
      <c r="A62" s="136" t="s">
        <v>196</v>
      </c>
      <c r="B62" s="137" t="s">
        <v>197</v>
      </c>
      <c r="C62" s="136" t="s">
        <v>198</v>
      </c>
      <c r="D62" s="136"/>
      <c r="E62" s="165">
        <v>257.11017000000004</v>
      </c>
      <c r="F62" s="138">
        <v>258.34300000000002</v>
      </c>
      <c r="G62" s="138">
        <v>1.9357544104214162</v>
      </c>
      <c r="H62" s="139">
        <v>1.2328299999999786</v>
      </c>
      <c r="I62" s="138">
        <v>100.4794948406747</v>
      </c>
      <c r="J62" s="140">
        <v>252.113</v>
      </c>
      <c r="K62" s="310">
        <v>40.206000000000003</v>
      </c>
      <c r="L62" s="310">
        <v>9.8209999999999997</v>
      </c>
      <c r="M62" s="310">
        <v>13.329000000000001</v>
      </c>
      <c r="N62" s="310">
        <v>20.58</v>
      </c>
      <c r="O62" s="310">
        <v>19.445</v>
      </c>
      <c r="P62" s="310">
        <v>36.51</v>
      </c>
      <c r="Q62" s="310">
        <v>78.117999999999995</v>
      </c>
      <c r="R62" s="310">
        <v>34.103999999999999</v>
      </c>
      <c r="S62" s="142"/>
      <c r="T62" s="142"/>
      <c r="U62" s="142"/>
      <c r="V62" s="142"/>
      <c r="W62" s="142"/>
      <c r="X62" s="142"/>
      <c r="Y62" s="142"/>
      <c r="Z62" s="142"/>
      <c r="AA62" s="142"/>
      <c r="AB62" s="142"/>
      <c r="AC62" s="142"/>
      <c r="AD62" s="143"/>
      <c r="AE62" s="143"/>
      <c r="AF62" s="143"/>
      <c r="AG62" s="166"/>
      <c r="AH62" s="166"/>
      <c r="AI62" s="144"/>
      <c r="AJ62" s="144">
        <v>102.79</v>
      </c>
      <c r="AK62" s="145">
        <v>258.34300000000002</v>
      </c>
      <c r="AL62" s="403">
        <v>155.553</v>
      </c>
      <c r="AM62" s="405">
        <v>251.33086876155267</v>
      </c>
      <c r="AN62" s="145">
        <v>104.7</v>
      </c>
      <c r="AO62" s="145">
        <v>258.34300000000002</v>
      </c>
      <c r="AP62" s="397">
        <v>153.64300000000003</v>
      </c>
      <c r="AQ62" s="129">
        <v>-7.1054273576010019E-15</v>
      </c>
      <c r="AR62" s="148">
        <v>258.33999999999997</v>
      </c>
      <c r="AS62" s="148">
        <v>3.0000000000427463E-3</v>
      </c>
    </row>
    <row r="63" spans="1:45" ht="31.5">
      <c r="A63" s="136" t="s">
        <v>199</v>
      </c>
      <c r="B63" s="137" t="s">
        <v>200</v>
      </c>
      <c r="C63" s="136" t="s">
        <v>201</v>
      </c>
      <c r="D63" s="136"/>
      <c r="E63" s="165">
        <v>0</v>
      </c>
      <c r="F63" s="138">
        <v>0</v>
      </c>
      <c r="G63" s="138">
        <v>0</v>
      </c>
      <c r="H63" s="139">
        <v>0</v>
      </c>
      <c r="I63" s="138"/>
      <c r="J63" s="140">
        <v>7.7140000000000004</v>
      </c>
      <c r="K63" s="141">
        <v>0</v>
      </c>
      <c r="L63" s="141">
        <v>0</v>
      </c>
      <c r="M63" s="141">
        <v>0</v>
      </c>
      <c r="N63" s="141">
        <v>0</v>
      </c>
      <c r="O63" s="141">
        <v>0</v>
      </c>
      <c r="P63" s="141">
        <v>0</v>
      </c>
      <c r="Q63" s="141">
        <v>7.7140000000000004</v>
      </c>
      <c r="R63" s="141">
        <v>0</v>
      </c>
      <c r="S63" s="142"/>
      <c r="T63" s="142"/>
      <c r="U63" s="142"/>
      <c r="V63" s="142"/>
      <c r="W63" s="142"/>
      <c r="X63" s="142"/>
      <c r="Y63" s="142"/>
      <c r="Z63" s="142"/>
      <c r="AA63" s="142"/>
      <c r="AB63" s="142"/>
      <c r="AC63" s="142"/>
      <c r="AD63" s="143"/>
      <c r="AE63" s="143"/>
      <c r="AF63" s="143"/>
      <c r="AG63" s="166"/>
      <c r="AH63" s="166"/>
      <c r="AI63" s="144"/>
      <c r="AJ63" s="144"/>
      <c r="AK63" s="145">
        <v>0</v>
      </c>
      <c r="AL63" s="404"/>
      <c r="AM63" s="406"/>
      <c r="AN63" s="145"/>
      <c r="AO63" s="145">
        <v>0</v>
      </c>
      <c r="AP63" s="398"/>
      <c r="AQ63" s="129">
        <v>0</v>
      </c>
      <c r="AR63" s="148"/>
      <c r="AS63" s="148">
        <v>0</v>
      </c>
    </row>
    <row r="64" spans="1:45">
      <c r="A64" s="136" t="s">
        <v>202</v>
      </c>
      <c r="B64" s="137" t="s">
        <v>203</v>
      </c>
      <c r="C64" s="136" t="s">
        <v>204</v>
      </c>
      <c r="D64" s="136"/>
      <c r="E64" s="165">
        <v>4.59</v>
      </c>
      <c r="F64" s="138">
        <v>1.68</v>
      </c>
      <c r="G64" s="138">
        <v>1.2588176995343318E-2</v>
      </c>
      <c r="H64" s="120">
        <v>-2.91</v>
      </c>
      <c r="I64" s="119"/>
      <c r="J64" s="140">
        <v>1.6830000000000001</v>
      </c>
      <c r="K64" s="141">
        <v>0</v>
      </c>
      <c r="L64" s="141">
        <v>0</v>
      </c>
      <c r="M64" s="141">
        <v>0</v>
      </c>
      <c r="N64" s="141">
        <v>0.27</v>
      </c>
      <c r="O64" s="141">
        <v>0</v>
      </c>
      <c r="P64" s="141">
        <v>0</v>
      </c>
      <c r="Q64" s="310">
        <v>1.413</v>
      </c>
      <c r="R64" s="141">
        <v>0</v>
      </c>
      <c r="S64" s="142"/>
      <c r="T64" s="142"/>
      <c r="U64" s="142"/>
      <c r="V64" s="142"/>
      <c r="W64" s="142"/>
      <c r="X64" s="142"/>
      <c r="Y64" s="142"/>
      <c r="Z64" s="142"/>
      <c r="AA64" s="142"/>
      <c r="AB64" s="142"/>
      <c r="AC64" s="142"/>
      <c r="AD64" s="143"/>
      <c r="AE64" s="143"/>
      <c r="AF64" s="143"/>
      <c r="AG64" s="166"/>
      <c r="AH64" s="166"/>
      <c r="AI64" s="144"/>
      <c r="AJ64" s="144"/>
      <c r="AK64" s="145">
        <v>1.68</v>
      </c>
      <c r="AL64" s="145">
        <v>1.68</v>
      </c>
      <c r="AM64" s="167"/>
      <c r="AN64" s="145"/>
      <c r="AO64" s="145">
        <v>1.68</v>
      </c>
      <c r="AP64" s="145">
        <v>1.68</v>
      </c>
      <c r="AQ64" s="129">
        <v>0</v>
      </c>
      <c r="AR64" s="148">
        <v>1.41</v>
      </c>
      <c r="AS64" s="148">
        <v>0.27</v>
      </c>
    </row>
    <row r="65" spans="1:45" s="135" customFormat="1">
      <c r="A65" s="109">
        <v>3</v>
      </c>
      <c r="B65" s="131" t="s">
        <v>205</v>
      </c>
      <c r="C65" s="109" t="s">
        <v>206</v>
      </c>
      <c r="D65" s="109"/>
      <c r="E65" s="119">
        <v>57.871459999999999</v>
      </c>
      <c r="F65" s="119">
        <v>430.41899999999998</v>
      </c>
      <c r="G65" s="25">
        <v>3.2251134250944493</v>
      </c>
      <c r="H65" s="120">
        <v>372.54753999999997</v>
      </c>
      <c r="I65" s="119">
        <v>743.75002807947124</v>
      </c>
      <c r="J65" s="132">
        <v>422.53800000000001</v>
      </c>
      <c r="K65" s="310">
        <v>61.075000000000003</v>
      </c>
      <c r="L65" s="310">
        <v>1.7669999999999999</v>
      </c>
      <c r="M65" s="310">
        <v>9.1489999999999991</v>
      </c>
      <c r="N65" s="310">
        <v>11.526</v>
      </c>
      <c r="O65" s="310">
        <v>14.011000000000001</v>
      </c>
      <c r="P65" s="310">
        <v>168.27500000000001</v>
      </c>
      <c r="Q65" s="310">
        <v>154.58099999999999</v>
      </c>
      <c r="R65" s="310">
        <v>2.1539999999999999</v>
      </c>
      <c r="S65" s="179"/>
      <c r="T65" s="179"/>
      <c r="U65" s="179"/>
      <c r="V65" s="179"/>
      <c r="W65" s="179"/>
      <c r="X65" s="179"/>
      <c r="Y65" s="179"/>
      <c r="Z65" s="179"/>
      <c r="AA65" s="179"/>
      <c r="AB65" s="179"/>
      <c r="AC65" s="179"/>
      <c r="AD65" s="170">
        <v>0</v>
      </c>
      <c r="AE65" s="170">
        <v>0</v>
      </c>
      <c r="AF65" s="170">
        <v>0</v>
      </c>
      <c r="AG65" s="180">
        <v>0</v>
      </c>
      <c r="AH65" s="180">
        <v>0</v>
      </c>
      <c r="AI65" s="144"/>
      <c r="AJ65" s="126">
        <v>6153.3300000000017</v>
      </c>
      <c r="AK65" s="126">
        <v>430.41899999999998</v>
      </c>
      <c r="AL65" s="126">
        <v>-5722.9110000000019</v>
      </c>
      <c r="AM65" s="172">
        <v>6.9948954468556019</v>
      </c>
      <c r="AN65" s="128">
        <v>8214.61</v>
      </c>
      <c r="AO65" s="126">
        <v>430.41899999999998</v>
      </c>
      <c r="AP65" s="128">
        <v>-7784.1910000000007</v>
      </c>
      <c r="AQ65" s="129">
        <v>-3.1086244689504383E-15</v>
      </c>
      <c r="AR65" s="134">
        <v>438.83</v>
      </c>
      <c r="AS65" s="134">
        <v>-8.4110000000000014</v>
      </c>
    </row>
    <row r="66" spans="1:45" s="116" customFormat="1">
      <c r="A66" s="181"/>
      <c r="B66" s="92"/>
      <c r="C66" s="93"/>
      <c r="D66" s="93"/>
      <c r="E66" s="94"/>
      <c r="F66" s="94"/>
      <c r="G66" s="94"/>
      <c r="H66" s="94"/>
      <c r="I66" s="94"/>
      <c r="J66" s="92"/>
      <c r="K66" s="182"/>
      <c r="L66" s="182"/>
      <c r="M66" s="182"/>
      <c r="N66" s="182"/>
      <c r="O66" s="182"/>
      <c r="P66" s="182"/>
      <c r="Q66" s="182"/>
      <c r="R66" s="182"/>
      <c r="S66" s="92"/>
      <c r="T66" s="92"/>
      <c r="U66" s="92"/>
      <c r="V66" s="92"/>
      <c r="W66" s="92"/>
      <c r="X66" s="92"/>
      <c r="Y66" s="92"/>
      <c r="Z66" s="92"/>
      <c r="AA66" s="92"/>
      <c r="AB66" s="92"/>
      <c r="AC66" s="92"/>
      <c r="AS66" s="183"/>
    </row>
  </sheetData>
  <mergeCells count="25">
    <mergeCell ref="AL62:AL63"/>
    <mergeCell ref="AM62:AM63"/>
    <mergeCell ref="AP62:AP63"/>
    <mergeCell ref="AK6:AM6"/>
    <mergeCell ref="AN6:AN7"/>
    <mergeCell ref="AO6:AP6"/>
    <mergeCell ref="AR6:AR7"/>
    <mergeCell ref="AS6:AS7"/>
    <mergeCell ref="AP58:AP59"/>
    <mergeCell ref="H6:H7"/>
    <mergeCell ref="I6:I7"/>
    <mergeCell ref="J6:J7"/>
    <mergeCell ref="K6:AC6"/>
    <mergeCell ref="AI6:AI7"/>
    <mergeCell ref="AJ6:AJ7"/>
    <mergeCell ref="A3:R3"/>
    <mergeCell ref="A4:AC4"/>
    <mergeCell ref="A5:R5"/>
    <mergeCell ref="A6:A7"/>
    <mergeCell ref="B6:B7"/>
    <mergeCell ref="C6:C7"/>
    <mergeCell ref="D6:D7"/>
    <mergeCell ref="E6:E7"/>
    <mergeCell ref="F6:F7"/>
    <mergeCell ref="G6:G7"/>
  </mergeCells>
  <pageMargins left="0.8" right="0.2" top="0.25" bottom="0.2" header="0.2" footer="0.2"/>
  <pageSetup paperSize="9"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7"/>
  <sheetViews>
    <sheetView topLeftCell="A145" workbookViewId="0">
      <selection activeCell="B150" sqref="B150"/>
    </sheetView>
  </sheetViews>
  <sheetFormatPr defaultRowHeight="12.75"/>
  <cols>
    <col min="2" max="2" width="45" customWidth="1"/>
    <col min="3" max="3" width="9.42578125" customWidth="1"/>
    <col min="5" max="5" width="15.5703125" customWidth="1"/>
  </cols>
  <sheetData>
    <row r="1" spans="1:6" s="226" customFormat="1" ht="47.25">
      <c r="A1" s="227" t="s">
        <v>2</v>
      </c>
      <c r="B1" s="228" t="s">
        <v>377</v>
      </c>
      <c r="C1" s="229" t="s">
        <v>378</v>
      </c>
      <c r="D1" s="228" t="s">
        <v>379</v>
      </c>
      <c r="E1" s="228" t="s">
        <v>380</v>
      </c>
      <c r="F1" s="228" t="s">
        <v>381</v>
      </c>
    </row>
    <row r="2" spans="1:6" ht="15.75">
      <c r="A2" s="223"/>
      <c r="B2" s="230" t="s">
        <v>111</v>
      </c>
      <c r="C2" s="231"/>
      <c r="D2" s="223"/>
      <c r="E2" s="220"/>
      <c r="F2" s="220"/>
    </row>
    <row r="3" spans="1:6" ht="31.5">
      <c r="A3" s="220">
        <v>1</v>
      </c>
      <c r="B3" s="232" t="s">
        <v>384</v>
      </c>
      <c r="C3" s="231">
        <v>15</v>
      </c>
      <c r="D3" s="220" t="s">
        <v>385</v>
      </c>
      <c r="E3" s="220" t="s">
        <v>207</v>
      </c>
      <c r="F3" s="220"/>
    </row>
    <row r="4" spans="1:6" ht="31.5">
      <c r="A4" s="220">
        <f>+A3+1</f>
        <v>2</v>
      </c>
      <c r="B4" s="232" t="s">
        <v>386</v>
      </c>
      <c r="C4" s="231">
        <v>2</v>
      </c>
      <c r="D4" s="220" t="s">
        <v>387</v>
      </c>
      <c r="E4" s="220" t="s">
        <v>209</v>
      </c>
      <c r="F4" s="220"/>
    </row>
    <row r="5" spans="1:6" ht="15.75">
      <c r="A5" s="220">
        <f t="shared" ref="A5:A9" si="0">+A4+1</f>
        <v>3</v>
      </c>
      <c r="B5" s="233" t="s">
        <v>388</v>
      </c>
      <c r="C5" s="234">
        <v>0.1</v>
      </c>
      <c r="D5" s="220" t="s">
        <v>96</v>
      </c>
      <c r="E5" s="235" t="s">
        <v>212</v>
      </c>
      <c r="F5" s="235"/>
    </row>
    <row r="6" spans="1:6" ht="30">
      <c r="A6" s="220">
        <f t="shared" si="0"/>
        <v>4</v>
      </c>
      <c r="B6" s="233" t="s">
        <v>390</v>
      </c>
      <c r="C6" s="234">
        <v>0.1</v>
      </c>
      <c r="D6" s="235" t="s">
        <v>96</v>
      </c>
      <c r="E6" s="235" t="s">
        <v>214</v>
      </c>
      <c r="F6" s="235"/>
    </row>
    <row r="7" spans="1:6" ht="30">
      <c r="A7" s="220">
        <f t="shared" si="0"/>
        <v>5</v>
      </c>
      <c r="B7" s="233" t="s">
        <v>391</v>
      </c>
      <c r="C7" s="234">
        <v>0.1</v>
      </c>
      <c r="D7" s="235" t="s">
        <v>96</v>
      </c>
      <c r="E7" s="235" t="s">
        <v>210</v>
      </c>
      <c r="F7" s="235"/>
    </row>
    <row r="8" spans="1:6" ht="30">
      <c r="A8" s="220">
        <f t="shared" si="0"/>
        <v>6</v>
      </c>
      <c r="B8" s="233" t="s">
        <v>392</v>
      </c>
      <c r="C8" s="234">
        <v>0.1</v>
      </c>
      <c r="D8" s="235" t="s">
        <v>96</v>
      </c>
      <c r="E8" s="235" t="s">
        <v>209</v>
      </c>
      <c r="F8" s="235"/>
    </row>
    <row r="9" spans="1:6" ht="110.25">
      <c r="A9" s="220">
        <f t="shared" si="0"/>
        <v>7</v>
      </c>
      <c r="B9" s="232" t="s">
        <v>393</v>
      </c>
      <c r="C9" s="220">
        <v>1.04</v>
      </c>
      <c r="D9" s="220" t="s">
        <v>394</v>
      </c>
      <c r="E9" s="220" t="s">
        <v>214</v>
      </c>
      <c r="F9" s="220"/>
    </row>
    <row r="10" spans="1:6" ht="15.75">
      <c r="A10" s="223"/>
      <c r="B10" s="230" t="s">
        <v>114</v>
      </c>
      <c r="C10" s="231"/>
      <c r="D10" s="223"/>
      <c r="E10" s="220"/>
      <c r="F10" s="220"/>
    </row>
    <row r="11" spans="1:6" ht="31.5">
      <c r="A11" s="220">
        <f>+A9+1</f>
        <v>8</v>
      </c>
      <c r="B11" s="232" t="s">
        <v>397</v>
      </c>
      <c r="C11" s="231">
        <v>0.06</v>
      </c>
      <c r="D11" s="220" t="s">
        <v>186</v>
      </c>
      <c r="E11" s="220" t="s">
        <v>398</v>
      </c>
      <c r="F11" s="220" t="s">
        <v>399</v>
      </c>
    </row>
    <row r="12" spans="1:6" ht="31.5">
      <c r="A12" s="220">
        <f>+A11+1</f>
        <v>9</v>
      </c>
      <c r="B12" s="232" t="s">
        <v>400</v>
      </c>
      <c r="C12" s="231">
        <v>7.0000000000000007E-2</v>
      </c>
      <c r="D12" s="220" t="s">
        <v>186</v>
      </c>
      <c r="E12" s="220" t="s">
        <v>401</v>
      </c>
      <c r="F12" s="220" t="s">
        <v>399</v>
      </c>
    </row>
    <row r="13" spans="1:6" ht="31.5">
      <c r="A13" s="220">
        <f t="shared" ref="A13:A14" si="1">+A12+1</f>
        <v>10</v>
      </c>
      <c r="B13" s="232" t="s">
        <v>402</v>
      </c>
      <c r="C13" s="231">
        <v>3</v>
      </c>
      <c r="D13" s="220" t="s">
        <v>84</v>
      </c>
      <c r="E13" s="220" t="s">
        <v>207</v>
      </c>
      <c r="F13" s="220"/>
    </row>
    <row r="14" spans="1:6" ht="31.5">
      <c r="A14" s="220">
        <f t="shared" si="1"/>
        <v>11</v>
      </c>
      <c r="B14" s="232" t="s">
        <v>403</v>
      </c>
      <c r="C14" s="231">
        <v>0.1</v>
      </c>
      <c r="D14" s="220" t="s">
        <v>146</v>
      </c>
      <c r="E14" s="220" t="s">
        <v>214</v>
      </c>
      <c r="F14" s="220"/>
    </row>
    <row r="15" spans="1:6" s="256" customFormat="1" ht="15.75">
      <c r="A15" s="223"/>
      <c r="B15" s="230" t="s">
        <v>137</v>
      </c>
      <c r="C15" s="231"/>
      <c r="D15" s="223"/>
      <c r="E15" s="220"/>
      <c r="F15" s="220"/>
    </row>
    <row r="16" spans="1:6" ht="94.5">
      <c r="A16" s="220">
        <f>+A14+1</f>
        <v>12</v>
      </c>
      <c r="B16" s="232" t="s">
        <v>410</v>
      </c>
      <c r="C16" s="231">
        <v>0.44</v>
      </c>
      <c r="D16" s="220" t="s">
        <v>411</v>
      </c>
      <c r="E16" s="220" t="s">
        <v>211</v>
      </c>
      <c r="F16" s="220" t="s">
        <v>399</v>
      </c>
    </row>
    <row r="17" spans="1:6" s="261" customFormat="1" ht="63">
      <c r="A17" s="258">
        <f>+A16+1</f>
        <v>13</v>
      </c>
      <c r="B17" s="262" t="s">
        <v>414</v>
      </c>
      <c r="C17" s="260">
        <v>0.11</v>
      </c>
      <c r="D17" s="258" t="s">
        <v>96</v>
      </c>
      <c r="E17" s="258" t="s">
        <v>415</v>
      </c>
      <c r="F17" s="258" t="s">
        <v>754</v>
      </c>
    </row>
    <row r="18" spans="1:6" ht="47.25">
      <c r="A18" s="220">
        <f t="shared" ref="A18:A26" si="2">+A17+1</f>
        <v>14</v>
      </c>
      <c r="B18" s="232" t="s">
        <v>416</v>
      </c>
      <c r="C18" s="231">
        <v>0.18</v>
      </c>
      <c r="D18" s="220" t="s">
        <v>417</v>
      </c>
      <c r="E18" s="220" t="s">
        <v>214</v>
      </c>
      <c r="F18" s="220" t="s">
        <v>399</v>
      </c>
    </row>
    <row r="19" spans="1:6" ht="63">
      <c r="A19" s="220">
        <f t="shared" si="2"/>
        <v>15</v>
      </c>
      <c r="B19" s="240" t="s">
        <v>421</v>
      </c>
      <c r="C19" s="231">
        <v>5.45</v>
      </c>
      <c r="D19" s="220" t="s">
        <v>422</v>
      </c>
      <c r="E19" s="220" t="s">
        <v>214</v>
      </c>
      <c r="F19" s="220"/>
    </row>
    <row r="20" spans="1:6" s="261" customFormat="1" ht="78.75">
      <c r="A20" s="258">
        <f t="shared" si="2"/>
        <v>16</v>
      </c>
      <c r="B20" s="259" t="s">
        <v>423</v>
      </c>
      <c r="C20" s="260">
        <v>1</v>
      </c>
      <c r="D20" s="258" t="s">
        <v>424</v>
      </c>
      <c r="E20" s="258" t="s">
        <v>425</v>
      </c>
      <c r="F20" s="258" t="s">
        <v>753</v>
      </c>
    </row>
    <row r="21" spans="1:6" ht="31.5">
      <c r="A21" s="220">
        <f t="shared" si="2"/>
        <v>17</v>
      </c>
      <c r="B21" s="232" t="s">
        <v>734</v>
      </c>
      <c r="C21" s="231">
        <v>0.04</v>
      </c>
      <c r="D21" s="220" t="s">
        <v>77</v>
      </c>
      <c r="E21" s="220" t="s">
        <v>214</v>
      </c>
      <c r="F21" s="220"/>
    </row>
    <row r="22" spans="1:6" ht="31.5">
      <c r="A22" s="220">
        <f t="shared" si="2"/>
        <v>18</v>
      </c>
      <c r="B22" s="242" t="s">
        <v>437</v>
      </c>
      <c r="C22" s="231">
        <v>0.01</v>
      </c>
      <c r="D22" s="243" t="s">
        <v>183</v>
      </c>
      <c r="E22" s="243" t="s">
        <v>211</v>
      </c>
      <c r="F22" s="243"/>
    </row>
    <row r="23" spans="1:6" ht="31.5">
      <c r="A23" s="220">
        <f t="shared" si="2"/>
        <v>19</v>
      </c>
      <c r="B23" s="242" t="s">
        <v>438</v>
      </c>
      <c r="C23" s="231">
        <v>0.01</v>
      </c>
      <c r="D23" s="243" t="s">
        <v>183</v>
      </c>
      <c r="E23" s="243" t="s">
        <v>210</v>
      </c>
      <c r="F23" s="243"/>
    </row>
    <row r="24" spans="1:6" ht="31.5">
      <c r="A24" s="220">
        <f t="shared" si="2"/>
        <v>20</v>
      </c>
      <c r="B24" s="242" t="s">
        <v>439</v>
      </c>
      <c r="C24" s="231">
        <v>0.03</v>
      </c>
      <c r="D24" s="243" t="s">
        <v>440</v>
      </c>
      <c r="E24" s="243" t="s">
        <v>210</v>
      </c>
      <c r="F24" s="243"/>
    </row>
    <row r="25" spans="1:6" ht="47.25">
      <c r="A25" s="220">
        <f t="shared" si="2"/>
        <v>21</v>
      </c>
      <c r="B25" s="242" t="s">
        <v>441</v>
      </c>
      <c r="C25" s="244">
        <v>0.1</v>
      </c>
      <c r="D25" s="245" t="s">
        <v>442</v>
      </c>
      <c r="E25" s="243" t="s">
        <v>210</v>
      </c>
      <c r="F25" s="245"/>
    </row>
    <row r="26" spans="1:6" ht="90">
      <c r="A26" s="220">
        <f t="shared" si="2"/>
        <v>22</v>
      </c>
      <c r="B26" s="233" t="s">
        <v>443</v>
      </c>
      <c r="C26" s="244">
        <v>3.1</v>
      </c>
      <c r="D26" s="235" t="s">
        <v>444</v>
      </c>
      <c r="E26" s="235" t="s">
        <v>445</v>
      </c>
      <c r="F26" s="245"/>
    </row>
    <row r="27" spans="1:6" s="256" customFormat="1" ht="15.75">
      <c r="A27" s="223"/>
      <c r="B27" s="230" t="s">
        <v>446</v>
      </c>
      <c r="C27" s="231"/>
      <c r="D27" s="223"/>
      <c r="E27" s="220"/>
      <c r="F27" s="220"/>
    </row>
    <row r="28" spans="1:6" ht="78.75">
      <c r="A28" s="220">
        <f>+A26+1</f>
        <v>23</v>
      </c>
      <c r="B28" s="232" t="s">
        <v>447</v>
      </c>
      <c r="C28" s="231">
        <v>1.78</v>
      </c>
      <c r="D28" s="220" t="s">
        <v>448</v>
      </c>
      <c r="E28" s="220" t="s">
        <v>449</v>
      </c>
      <c r="F28" s="220" t="s">
        <v>399</v>
      </c>
    </row>
    <row r="29" spans="1:6" ht="78.75">
      <c r="A29" s="220">
        <f>+A28+1</f>
        <v>24</v>
      </c>
      <c r="B29" s="232" t="s">
        <v>450</v>
      </c>
      <c r="C29" s="231">
        <v>0.01</v>
      </c>
      <c r="D29" s="220" t="s">
        <v>186</v>
      </c>
      <c r="E29" s="220" t="s">
        <v>451</v>
      </c>
      <c r="F29" s="220"/>
    </row>
    <row r="30" spans="1:6" s="256" customFormat="1" ht="15.75">
      <c r="A30" s="223"/>
      <c r="B30" s="230" t="s">
        <v>468</v>
      </c>
      <c r="C30" s="231"/>
      <c r="D30" s="223"/>
      <c r="E30" s="220"/>
      <c r="F30" s="220"/>
    </row>
    <row r="31" spans="1:6" ht="47.25">
      <c r="A31" s="220">
        <f>+A29+1</f>
        <v>25</v>
      </c>
      <c r="B31" s="232" t="s">
        <v>469</v>
      </c>
      <c r="C31" s="231">
        <v>0.15</v>
      </c>
      <c r="D31" s="220" t="s">
        <v>96</v>
      </c>
      <c r="E31" s="220" t="s">
        <v>214</v>
      </c>
      <c r="F31" s="220" t="s">
        <v>399</v>
      </c>
    </row>
    <row r="32" spans="1:6" ht="31.5">
      <c r="A32" s="220">
        <f>+A31+1</f>
        <v>26</v>
      </c>
      <c r="B32" s="232" t="s">
        <v>470</v>
      </c>
      <c r="C32" s="231">
        <v>0.01</v>
      </c>
      <c r="D32" s="220" t="s">
        <v>84</v>
      </c>
      <c r="E32" s="220" t="s">
        <v>471</v>
      </c>
      <c r="F32" s="220" t="s">
        <v>399</v>
      </c>
    </row>
    <row r="33" spans="1:6" ht="31.5">
      <c r="A33" s="220">
        <f t="shared" ref="A33:A43" si="3">+A32+1</f>
        <v>27</v>
      </c>
      <c r="B33" s="232" t="s">
        <v>472</v>
      </c>
      <c r="C33" s="231">
        <v>0.03</v>
      </c>
      <c r="D33" s="220" t="s">
        <v>84</v>
      </c>
      <c r="E33" s="220" t="s">
        <v>473</v>
      </c>
      <c r="F33" s="220" t="s">
        <v>399</v>
      </c>
    </row>
    <row r="34" spans="1:6" ht="31.5">
      <c r="A34" s="220">
        <f t="shared" si="3"/>
        <v>28</v>
      </c>
      <c r="B34" s="232" t="s">
        <v>474</v>
      </c>
      <c r="C34" s="231">
        <v>0.01</v>
      </c>
      <c r="D34" s="220" t="s">
        <v>84</v>
      </c>
      <c r="E34" s="220" t="s">
        <v>475</v>
      </c>
      <c r="F34" s="220" t="s">
        <v>399</v>
      </c>
    </row>
    <row r="35" spans="1:6" ht="31.5">
      <c r="A35" s="220">
        <f t="shared" si="3"/>
        <v>29</v>
      </c>
      <c r="B35" s="232" t="s">
        <v>476</v>
      </c>
      <c r="C35" s="231">
        <v>0.02</v>
      </c>
      <c r="D35" s="220" t="s">
        <v>84</v>
      </c>
      <c r="E35" s="220" t="s">
        <v>210</v>
      </c>
      <c r="F35" s="220" t="s">
        <v>399</v>
      </c>
    </row>
    <row r="36" spans="1:6" ht="31.5">
      <c r="A36" s="220">
        <f t="shared" si="3"/>
        <v>30</v>
      </c>
      <c r="B36" s="232" t="s">
        <v>477</v>
      </c>
      <c r="C36" s="231">
        <v>0.02</v>
      </c>
      <c r="D36" s="220" t="s">
        <v>84</v>
      </c>
      <c r="E36" s="220" t="s">
        <v>214</v>
      </c>
      <c r="F36" s="220" t="s">
        <v>399</v>
      </c>
    </row>
    <row r="37" spans="1:6" ht="31.5">
      <c r="A37" s="220">
        <f t="shared" si="3"/>
        <v>31</v>
      </c>
      <c r="B37" s="232" t="s">
        <v>478</v>
      </c>
      <c r="C37" s="231">
        <v>0.02</v>
      </c>
      <c r="D37" s="220" t="s">
        <v>84</v>
      </c>
      <c r="E37" s="220" t="s">
        <v>214</v>
      </c>
      <c r="F37" s="220"/>
    </row>
    <row r="38" spans="1:6" ht="110.25">
      <c r="A38" s="220">
        <f t="shared" si="3"/>
        <v>32</v>
      </c>
      <c r="B38" s="232" t="s">
        <v>479</v>
      </c>
      <c r="C38" s="231">
        <v>1.28</v>
      </c>
      <c r="D38" s="220" t="s">
        <v>480</v>
      </c>
      <c r="E38" s="220" t="s">
        <v>214</v>
      </c>
      <c r="F38" s="220"/>
    </row>
    <row r="39" spans="1:6" ht="31.5">
      <c r="A39" s="220">
        <f t="shared" si="3"/>
        <v>33</v>
      </c>
      <c r="B39" s="232" t="s">
        <v>481</v>
      </c>
      <c r="C39" s="231">
        <v>3.5000000000000003E-2</v>
      </c>
      <c r="D39" s="220" t="s">
        <v>84</v>
      </c>
      <c r="E39" s="220" t="s">
        <v>209</v>
      </c>
      <c r="F39" s="220"/>
    </row>
    <row r="40" spans="1:6" ht="31.5">
      <c r="A40" s="220">
        <f t="shared" si="3"/>
        <v>34</v>
      </c>
      <c r="B40" s="232" t="s">
        <v>482</v>
      </c>
      <c r="C40" s="231">
        <v>3.5000000000000003E-2</v>
      </c>
      <c r="D40" s="220" t="s">
        <v>84</v>
      </c>
      <c r="E40" s="220" t="s">
        <v>214</v>
      </c>
      <c r="F40" s="220"/>
    </row>
    <row r="41" spans="1:6" ht="31.5">
      <c r="A41" s="220">
        <f t="shared" si="3"/>
        <v>35</v>
      </c>
      <c r="B41" s="232" t="s">
        <v>483</v>
      </c>
      <c r="C41" s="231">
        <v>3.5000000000000003E-2</v>
      </c>
      <c r="D41" s="220" t="s">
        <v>84</v>
      </c>
      <c r="E41" s="220" t="s">
        <v>207</v>
      </c>
      <c r="F41" s="220"/>
    </row>
    <row r="42" spans="1:6" ht="31.5">
      <c r="A42" s="220">
        <f t="shared" si="3"/>
        <v>36</v>
      </c>
      <c r="B42" s="232" t="s">
        <v>484</v>
      </c>
      <c r="C42" s="231">
        <v>3.5000000000000003E-2</v>
      </c>
      <c r="D42" s="220" t="s">
        <v>84</v>
      </c>
      <c r="E42" s="220" t="s">
        <v>211</v>
      </c>
      <c r="F42" s="220"/>
    </row>
    <row r="43" spans="1:6" ht="31.5">
      <c r="A43" s="220">
        <f t="shared" si="3"/>
        <v>37</v>
      </c>
      <c r="B43" s="232" t="s">
        <v>485</v>
      </c>
      <c r="C43" s="231">
        <v>3.5000000000000003E-2</v>
      </c>
      <c r="D43" s="220" t="s">
        <v>84</v>
      </c>
      <c r="E43" s="220" t="s">
        <v>207</v>
      </c>
      <c r="F43" s="220"/>
    </row>
    <row r="44" spans="1:6" s="256" customFormat="1" ht="15.75">
      <c r="A44" s="223"/>
      <c r="B44" s="230" t="s">
        <v>486</v>
      </c>
      <c r="C44" s="231"/>
      <c r="D44" s="223"/>
      <c r="E44" s="220"/>
      <c r="F44" s="220"/>
    </row>
    <row r="45" spans="1:6" ht="63">
      <c r="A45" s="220">
        <f>+A43+1</f>
        <v>38</v>
      </c>
      <c r="B45" s="232" t="s">
        <v>487</v>
      </c>
      <c r="C45" s="231">
        <v>0.2</v>
      </c>
      <c r="D45" s="220" t="s">
        <v>488</v>
      </c>
      <c r="E45" s="220" t="s">
        <v>213</v>
      </c>
      <c r="F45" s="220" t="s">
        <v>399</v>
      </c>
    </row>
    <row r="46" spans="1:6" ht="78.75">
      <c r="A46" s="220">
        <f>+A45+1</f>
        <v>39</v>
      </c>
      <c r="B46" s="232" t="s">
        <v>489</v>
      </c>
      <c r="C46" s="231">
        <v>0.05</v>
      </c>
      <c r="D46" s="220" t="s">
        <v>490</v>
      </c>
      <c r="E46" s="220" t="s">
        <v>214</v>
      </c>
      <c r="F46" s="220"/>
    </row>
    <row r="47" spans="1:6" ht="31.5">
      <c r="A47" s="220">
        <f>+A46+1</f>
        <v>40</v>
      </c>
      <c r="B47" s="232" t="s">
        <v>491</v>
      </c>
      <c r="C47" s="231">
        <v>0.05</v>
      </c>
      <c r="D47" s="220" t="s">
        <v>84</v>
      </c>
      <c r="E47" s="220" t="s">
        <v>207</v>
      </c>
      <c r="F47" s="220"/>
    </row>
    <row r="48" spans="1:6" ht="94.5">
      <c r="A48" s="220">
        <f t="shared" ref="A48:A85" si="4">+A47+1</f>
        <v>41</v>
      </c>
      <c r="B48" s="232" t="s">
        <v>492</v>
      </c>
      <c r="C48" s="231">
        <v>0.74</v>
      </c>
      <c r="D48" s="220" t="s">
        <v>493</v>
      </c>
      <c r="E48" s="220" t="s">
        <v>213</v>
      </c>
      <c r="F48" s="220"/>
    </row>
    <row r="49" spans="1:6" ht="47.25">
      <c r="A49" s="220">
        <f t="shared" si="4"/>
        <v>42</v>
      </c>
      <c r="B49" s="232" t="s">
        <v>497</v>
      </c>
      <c r="C49" s="231">
        <v>0.02</v>
      </c>
      <c r="D49" s="241" t="s">
        <v>498</v>
      </c>
      <c r="E49" s="220" t="s">
        <v>499</v>
      </c>
      <c r="F49" s="220"/>
    </row>
    <row r="50" spans="1:6" ht="47.25">
      <c r="A50" s="220">
        <f t="shared" si="4"/>
        <v>43</v>
      </c>
      <c r="B50" s="232" t="s">
        <v>500</v>
      </c>
      <c r="C50" s="231">
        <v>0.01</v>
      </c>
      <c r="D50" s="241" t="s">
        <v>138</v>
      </c>
      <c r="E50" s="220" t="s">
        <v>501</v>
      </c>
      <c r="F50" s="220"/>
    </row>
    <row r="51" spans="1:6" ht="47.25">
      <c r="A51" s="220">
        <f t="shared" si="4"/>
        <v>44</v>
      </c>
      <c r="B51" s="232" t="s">
        <v>502</v>
      </c>
      <c r="C51" s="231">
        <v>0.02</v>
      </c>
      <c r="D51" s="241" t="s">
        <v>498</v>
      </c>
      <c r="E51" s="220" t="s">
        <v>503</v>
      </c>
      <c r="F51" s="220"/>
    </row>
    <row r="52" spans="1:6" ht="47.25">
      <c r="A52" s="220">
        <f t="shared" si="4"/>
        <v>45</v>
      </c>
      <c r="B52" s="232" t="s">
        <v>504</v>
      </c>
      <c r="C52" s="231">
        <v>0.02</v>
      </c>
      <c r="D52" s="241" t="s">
        <v>498</v>
      </c>
      <c r="E52" s="220" t="s">
        <v>505</v>
      </c>
      <c r="F52" s="220"/>
    </row>
    <row r="53" spans="1:6" ht="47.25">
      <c r="A53" s="220">
        <f t="shared" si="4"/>
        <v>46</v>
      </c>
      <c r="B53" s="232" t="s">
        <v>506</v>
      </c>
      <c r="C53" s="231">
        <v>0.02</v>
      </c>
      <c r="D53" s="241" t="s">
        <v>498</v>
      </c>
      <c r="E53" s="220" t="s">
        <v>507</v>
      </c>
      <c r="F53" s="220"/>
    </row>
    <row r="54" spans="1:6" ht="47.25">
      <c r="A54" s="220">
        <f t="shared" si="4"/>
        <v>47</v>
      </c>
      <c r="B54" s="232" t="s">
        <v>508</v>
      </c>
      <c r="C54" s="231">
        <v>0.01</v>
      </c>
      <c r="D54" s="241" t="s">
        <v>138</v>
      </c>
      <c r="E54" s="220" t="s">
        <v>509</v>
      </c>
      <c r="F54" s="220"/>
    </row>
    <row r="55" spans="1:6" ht="47.25">
      <c r="A55" s="220">
        <f t="shared" si="4"/>
        <v>48</v>
      </c>
      <c r="B55" s="232" t="s">
        <v>510</v>
      </c>
      <c r="C55" s="231">
        <v>0.01</v>
      </c>
      <c r="D55" s="241" t="s">
        <v>84</v>
      </c>
      <c r="E55" s="220" t="s">
        <v>501</v>
      </c>
      <c r="F55" s="220"/>
    </row>
    <row r="56" spans="1:6" ht="63">
      <c r="A56" s="220">
        <f t="shared" si="4"/>
        <v>49</v>
      </c>
      <c r="B56" s="232" t="s">
        <v>511</v>
      </c>
      <c r="C56" s="231">
        <v>0.02</v>
      </c>
      <c r="D56" s="241" t="s">
        <v>498</v>
      </c>
      <c r="E56" s="220" t="s">
        <v>512</v>
      </c>
      <c r="F56" s="220"/>
    </row>
    <row r="57" spans="1:6" ht="47.25">
      <c r="A57" s="220">
        <f>+A56+1</f>
        <v>50</v>
      </c>
      <c r="B57" s="232" t="s">
        <v>513</v>
      </c>
      <c r="C57" s="231">
        <v>0.02</v>
      </c>
      <c r="D57" s="241" t="s">
        <v>498</v>
      </c>
      <c r="E57" s="220" t="s">
        <v>514</v>
      </c>
      <c r="F57" s="220"/>
    </row>
    <row r="58" spans="1:6" ht="63">
      <c r="A58" s="220">
        <f t="shared" si="4"/>
        <v>51</v>
      </c>
      <c r="B58" s="232" t="s">
        <v>515</v>
      </c>
      <c r="C58" s="231">
        <v>0.02</v>
      </c>
      <c r="D58" s="241" t="s">
        <v>498</v>
      </c>
      <c r="E58" s="220" t="s">
        <v>516</v>
      </c>
      <c r="F58" s="220"/>
    </row>
    <row r="59" spans="1:6" ht="94.5">
      <c r="A59" s="220">
        <f t="shared" si="4"/>
        <v>52</v>
      </c>
      <c r="B59" s="232" t="s">
        <v>517</v>
      </c>
      <c r="C59" s="231">
        <v>0.02</v>
      </c>
      <c r="D59" s="241" t="s">
        <v>498</v>
      </c>
      <c r="E59" s="220" t="s">
        <v>518</v>
      </c>
      <c r="F59" s="220"/>
    </row>
    <row r="60" spans="1:6" ht="63">
      <c r="A60" s="220">
        <f t="shared" si="4"/>
        <v>53</v>
      </c>
      <c r="B60" s="232" t="s">
        <v>519</v>
      </c>
      <c r="C60" s="231">
        <v>0.02</v>
      </c>
      <c r="D60" s="241" t="s">
        <v>498</v>
      </c>
      <c r="E60" s="220" t="s">
        <v>520</v>
      </c>
      <c r="F60" s="220"/>
    </row>
    <row r="61" spans="1:6" ht="63">
      <c r="A61" s="220">
        <f t="shared" si="4"/>
        <v>54</v>
      </c>
      <c r="B61" s="232" t="s">
        <v>521</v>
      </c>
      <c r="C61" s="231">
        <v>0.04</v>
      </c>
      <c r="D61" s="241" t="s">
        <v>522</v>
      </c>
      <c r="E61" s="220" t="s">
        <v>523</v>
      </c>
      <c r="F61" s="220"/>
    </row>
    <row r="62" spans="1:6" ht="78.75">
      <c r="A62" s="220">
        <f t="shared" si="4"/>
        <v>55</v>
      </c>
      <c r="B62" s="232" t="s">
        <v>524</v>
      </c>
      <c r="C62" s="231">
        <v>0.05</v>
      </c>
      <c r="D62" s="241" t="s">
        <v>525</v>
      </c>
      <c r="E62" s="220" t="s">
        <v>526</v>
      </c>
      <c r="F62" s="220"/>
    </row>
    <row r="63" spans="1:6" ht="78.75">
      <c r="A63" s="220">
        <f t="shared" si="4"/>
        <v>56</v>
      </c>
      <c r="B63" s="232" t="s">
        <v>527</v>
      </c>
      <c r="C63" s="231">
        <v>0.05</v>
      </c>
      <c r="D63" s="241" t="s">
        <v>525</v>
      </c>
      <c r="E63" s="220" t="s">
        <v>528</v>
      </c>
      <c r="F63" s="220"/>
    </row>
    <row r="64" spans="1:6" ht="78.75">
      <c r="A64" s="220">
        <f t="shared" si="4"/>
        <v>57</v>
      </c>
      <c r="B64" s="232" t="s">
        <v>529</v>
      </c>
      <c r="C64" s="231">
        <v>0.05</v>
      </c>
      <c r="D64" s="241" t="s">
        <v>525</v>
      </c>
      <c r="E64" s="220" t="s">
        <v>523</v>
      </c>
      <c r="F64" s="220"/>
    </row>
    <row r="65" spans="1:6" ht="78.75">
      <c r="A65" s="220">
        <f t="shared" si="4"/>
        <v>58</v>
      </c>
      <c r="B65" s="232" t="s">
        <v>530</v>
      </c>
      <c r="C65" s="231">
        <v>0.05</v>
      </c>
      <c r="D65" s="241" t="s">
        <v>525</v>
      </c>
      <c r="E65" s="220" t="s">
        <v>531</v>
      </c>
      <c r="F65" s="220"/>
    </row>
    <row r="66" spans="1:6" ht="47.25">
      <c r="A66" s="220">
        <f t="shared" si="4"/>
        <v>59</v>
      </c>
      <c r="B66" s="232" t="s">
        <v>532</v>
      </c>
      <c r="C66" s="231">
        <v>0.02</v>
      </c>
      <c r="D66" s="241" t="s">
        <v>533</v>
      </c>
      <c r="E66" s="220" t="s">
        <v>534</v>
      </c>
      <c r="F66" s="220"/>
    </row>
    <row r="67" spans="1:6" ht="47.25">
      <c r="A67" s="220">
        <f t="shared" si="4"/>
        <v>60</v>
      </c>
      <c r="B67" s="232" t="s">
        <v>535</v>
      </c>
      <c r="C67" s="231">
        <v>0.02</v>
      </c>
      <c r="D67" s="241" t="s">
        <v>533</v>
      </c>
      <c r="E67" s="220" t="s">
        <v>536</v>
      </c>
      <c r="F67" s="220"/>
    </row>
    <row r="68" spans="1:6" ht="78.75">
      <c r="A68" s="220">
        <f t="shared" si="4"/>
        <v>61</v>
      </c>
      <c r="B68" s="232" t="s">
        <v>537</v>
      </c>
      <c r="C68" s="231">
        <v>0.05</v>
      </c>
      <c r="D68" s="241" t="s">
        <v>525</v>
      </c>
      <c r="E68" s="220" t="s">
        <v>538</v>
      </c>
      <c r="F68" s="220"/>
    </row>
    <row r="69" spans="1:6" ht="78.75">
      <c r="A69" s="220">
        <f t="shared" si="4"/>
        <v>62</v>
      </c>
      <c r="B69" s="232" t="s">
        <v>539</v>
      </c>
      <c r="C69" s="231">
        <v>0.05</v>
      </c>
      <c r="D69" s="241" t="s">
        <v>525</v>
      </c>
      <c r="E69" s="220" t="s">
        <v>526</v>
      </c>
      <c r="F69" s="220"/>
    </row>
    <row r="70" spans="1:6" ht="47.25">
      <c r="A70" s="220">
        <f t="shared" si="4"/>
        <v>63</v>
      </c>
      <c r="B70" s="232" t="s">
        <v>540</v>
      </c>
      <c r="C70" s="231">
        <v>0.02</v>
      </c>
      <c r="D70" s="241" t="s">
        <v>533</v>
      </c>
      <c r="E70" s="220" t="s">
        <v>523</v>
      </c>
      <c r="F70" s="220"/>
    </row>
    <row r="71" spans="1:6" ht="63">
      <c r="A71" s="220">
        <f t="shared" si="4"/>
        <v>64</v>
      </c>
      <c r="B71" s="232" t="s">
        <v>541</v>
      </c>
      <c r="C71" s="231">
        <v>0.04</v>
      </c>
      <c r="D71" s="241" t="s">
        <v>542</v>
      </c>
      <c r="E71" s="220" t="s">
        <v>523</v>
      </c>
      <c r="F71" s="220"/>
    </row>
    <row r="72" spans="1:6" ht="63">
      <c r="A72" s="220">
        <f t="shared" si="4"/>
        <v>65</v>
      </c>
      <c r="B72" s="232" t="s">
        <v>543</v>
      </c>
      <c r="C72" s="231">
        <v>0.04</v>
      </c>
      <c r="D72" s="241" t="s">
        <v>542</v>
      </c>
      <c r="E72" s="220" t="s">
        <v>544</v>
      </c>
      <c r="F72" s="220"/>
    </row>
    <row r="73" spans="1:6" ht="63">
      <c r="A73" s="220">
        <f t="shared" si="4"/>
        <v>66</v>
      </c>
      <c r="B73" s="232" t="s">
        <v>545</v>
      </c>
      <c r="C73" s="231">
        <v>0.04</v>
      </c>
      <c r="D73" s="241" t="s">
        <v>546</v>
      </c>
      <c r="E73" s="220" t="s">
        <v>547</v>
      </c>
      <c r="F73" s="220"/>
    </row>
    <row r="74" spans="1:6" ht="78.75">
      <c r="A74" s="220">
        <f t="shared" si="4"/>
        <v>67</v>
      </c>
      <c r="B74" s="232" t="s">
        <v>548</v>
      </c>
      <c r="C74" s="231">
        <v>0.05</v>
      </c>
      <c r="D74" s="241" t="s">
        <v>549</v>
      </c>
      <c r="E74" s="220" t="s">
        <v>550</v>
      </c>
      <c r="F74" s="220"/>
    </row>
    <row r="75" spans="1:6" ht="94.5">
      <c r="A75" s="220">
        <f t="shared" si="4"/>
        <v>68</v>
      </c>
      <c r="B75" s="232" t="s">
        <v>551</v>
      </c>
      <c r="C75" s="231">
        <v>0.05</v>
      </c>
      <c r="D75" s="241" t="s">
        <v>552</v>
      </c>
      <c r="E75" s="220" t="s">
        <v>544</v>
      </c>
      <c r="F75" s="220"/>
    </row>
    <row r="76" spans="1:6" ht="47.25">
      <c r="A76" s="220">
        <f t="shared" si="4"/>
        <v>69</v>
      </c>
      <c r="B76" s="232" t="s">
        <v>553</v>
      </c>
      <c r="C76" s="231">
        <v>0.02</v>
      </c>
      <c r="D76" s="241" t="s">
        <v>498</v>
      </c>
      <c r="E76" s="220" t="s">
        <v>554</v>
      </c>
      <c r="F76" s="220"/>
    </row>
    <row r="77" spans="1:6" ht="78.75">
      <c r="A77" s="220">
        <f t="shared" si="4"/>
        <v>70</v>
      </c>
      <c r="B77" s="232" t="s">
        <v>555</v>
      </c>
      <c r="C77" s="231">
        <v>0.05</v>
      </c>
      <c r="D77" s="241" t="s">
        <v>556</v>
      </c>
      <c r="E77" s="220" t="s">
        <v>557</v>
      </c>
      <c r="F77" s="220"/>
    </row>
    <row r="78" spans="1:6" ht="94.5">
      <c r="A78" s="220">
        <f t="shared" si="4"/>
        <v>71</v>
      </c>
      <c r="B78" s="232" t="s">
        <v>558</v>
      </c>
      <c r="C78" s="231">
        <v>0.03</v>
      </c>
      <c r="D78" s="241" t="s">
        <v>559</v>
      </c>
      <c r="E78" s="220" t="s">
        <v>536</v>
      </c>
      <c r="F78" s="220"/>
    </row>
    <row r="79" spans="1:6" ht="110.25">
      <c r="A79" s="220">
        <f t="shared" si="4"/>
        <v>72</v>
      </c>
      <c r="B79" s="232" t="s">
        <v>560</v>
      </c>
      <c r="C79" s="231">
        <v>7.0000000000000007E-2</v>
      </c>
      <c r="D79" s="241" t="s">
        <v>561</v>
      </c>
      <c r="E79" s="220" t="s">
        <v>562</v>
      </c>
      <c r="F79" s="220"/>
    </row>
    <row r="80" spans="1:6" ht="110.25">
      <c r="A80" s="220">
        <f t="shared" si="4"/>
        <v>73</v>
      </c>
      <c r="B80" s="232" t="s">
        <v>563</v>
      </c>
      <c r="C80" s="231">
        <v>7.0000000000000007E-2</v>
      </c>
      <c r="D80" s="241" t="s">
        <v>561</v>
      </c>
      <c r="E80" s="220" t="s">
        <v>564</v>
      </c>
      <c r="F80" s="220"/>
    </row>
    <row r="81" spans="1:6" ht="110.25">
      <c r="A81" s="220">
        <f t="shared" si="4"/>
        <v>74</v>
      </c>
      <c r="B81" s="232" t="s">
        <v>565</v>
      </c>
      <c r="C81" s="231">
        <v>7.0000000000000007E-2</v>
      </c>
      <c r="D81" s="241" t="s">
        <v>561</v>
      </c>
      <c r="E81" s="220" t="s">
        <v>566</v>
      </c>
      <c r="F81" s="220"/>
    </row>
    <row r="82" spans="1:6" ht="94.5">
      <c r="A82" s="220">
        <f t="shared" si="4"/>
        <v>75</v>
      </c>
      <c r="B82" s="232" t="s">
        <v>567</v>
      </c>
      <c r="C82" s="231">
        <v>0.06</v>
      </c>
      <c r="D82" s="241" t="s">
        <v>568</v>
      </c>
      <c r="E82" s="220" t="s">
        <v>569</v>
      </c>
      <c r="F82" s="220"/>
    </row>
    <row r="83" spans="1:6" ht="94.5">
      <c r="A83" s="220">
        <f t="shared" si="4"/>
        <v>76</v>
      </c>
      <c r="B83" s="232" t="s">
        <v>570</v>
      </c>
      <c r="C83" s="231">
        <v>0.08</v>
      </c>
      <c r="D83" s="241" t="s">
        <v>571</v>
      </c>
      <c r="E83" s="220" t="s">
        <v>572</v>
      </c>
      <c r="F83" s="220"/>
    </row>
    <row r="84" spans="1:6" ht="110.25">
      <c r="A84" s="220">
        <f t="shared" si="4"/>
        <v>77</v>
      </c>
      <c r="B84" s="232" t="s">
        <v>573</v>
      </c>
      <c r="C84" s="231">
        <v>0.83</v>
      </c>
      <c r="D84" s="241" t="s">
        <v>561</v>
      </c>
      <c r="E84" s="220" t="s">
        <v>574</v>
      </c>
      <c r="F84" s="220"/>
    </row>
    <row r="85" spans="1:6" ht="63">
      <c r="A85" s="220">
        <f t="shared" si="4"/>
        <v>78</v>
      </c>
      <c r="B85" s="232" t="s">
        <v>575</v>
      </c>
      <c r="C85" s="231">
        <v>0.03</v>
      </c>
      <c r="D85" s="241" t="s">
        <v>576</v>
      </c>
      <c r="E85" s="220" t="s">
        <v>577</v>
      </c>
      <c r="F85" s="220"/>
    </row>
    <row r="86" spans="1:6" s="256" customFormat="1" ht="15.75">
      <c r="A86" s="223"/>
      <c r="B86" s="230" t="s">
        <v>236</v>
      </c>
      <c r="C86" s="231"/>
      <c r="D86" s="223"/>
      <c r="E86" s="220"/>
      <c r="F86" s="220"/>
    </row>
    <row r="87" spans="1:6" ht="47.25">
      <c r="A87" s="220">
        <f>+A85+1</f>
        <v>79</v>
      </c>
      <c r="B87" s="232" t="s">
        <v>580</v>
      </c>
      <c r="C87" s="231">
        <v>0.06</v>
      </c>
      <c r="D87" s="220" t="s">
        <v>186</v>
      </c>
      <c r="E87" s="220" t="s">
        <v>208</v>
      </c>
      <c r="F87" s="220" t="s">
        <v>399</v>
      </c>
    </row>
    <row r="88" spans="1:6" s="256" customFormat="1" ht="15.75">
      <c r="A88" s="223"/>
      <c r="B88" s="230" t="s">
        <v>581</v>
      </c>
      <c r="C88" s="231"/>
      <c r="D88" s="223"/>
      <c r="E88" s="220"/>
      <c r="F88" s="223"/>
    </row>
    <row r="89" spans="1:6" ht="31.5">
      <c r="A89" s="220">
        <f>+A87+1</f>
        <v>80</v>
      </c>
      <c r="B89" s="232" t="s">
        <v>583</v>
      </c>
      <c r="C89" s="231">
        <v>0.5</v>
      </c>
      <c r="D89" s="220" t="s">
        <v>84</v>
      </c>
      <c r="E89" s="220" t="s">
        <v>211</v>
      </c>
      <c r="F89" s="220"/>
    </row>
    <row r="90" spans="1:6" ht="15.75">
      <c r="A90" s="220">
        <f t="shared" ref="A90:A91" si="5">+A89+1</f>
        <v>81</v>
      </c>
      <c r="B90" s="232" t="s">
        <v>584</v>
      </c>
      <c r="C90" s="231">
        <v>0.2</v>
      </c>
      <c r="D90" s="220" t="s">
        <v>84</v>
      </c>
      <c r="E90" s="220" t="s">
        <v>213</v>
      </c>
      <c r="F90" s="220"/>
    </row>
    <row r="91" spans="1:6" ht="78.75">
      <c r="A91" s="220">
        <f t="shared" si="5"/>
        <v>82</v>
      </c>
      <c r="B91" s="232" t="s">
        <v>585</v>
      </c>
      <c r="C91" s="231">
        <v>0.65</v>
      </c>
      <c r="D91" s="220" t="s">
        <v>586</v>
      </c>
      <c r="E91" s="220" t="s">
        <v>207</v>
      </c>
      <c r="F91" s="220"/>
    </row>
    <row r="92" spans="1:6" s="256" customFormat="1" ht="15.75">
      <c r="A92" s="220"/>
      <c r="B92" s="230" t="s">
        <v>591</v>
      </c>
      <c r="C92" s="231"/>
      <c r="D92" s="220"/>
      <c r="E92" s="220"/>
      <c r="F92" s="220"/>
    </row>
    <row r="93" spans="1:6" ht="31.5">
      <c r="A93" s="220">
        <f>+A91+1</f>
        <v>83</v>
      </c>
      <c r="B93" s="232" t="s">
        <v>592</v>
      </c>
      <c r="C93" s="231">
        <v>0.06</v>
      </c>
      <c r="D93" s="220" t="s">
        <v>183</v>
      </c>
      <c r="E93" s="220" t="s">
        <v>210</v>
      </c>
      <c r="F93" s="220" t="s">
        <v>399</v>
      </c>
    </row>
    <row r="94" spans="1:6" ht="15.75">
      <c r="A94" s="220"/>
      <c r="B94" s="230" t="s">
        <v>185</v>
      </c>
      <c r="C94" s="231"/>
      <c r="D94" s="220"/>
      <c r="E94" s="220"/>
      <c r="F94" s="220"/>
    </row>
    <row r="95" spans="1:6" ht="94.5">
      <c r="A95" s="220">
        <f>+A93+1</f>
        <v>84</v>
      </c>
      <c r="B95" s="232" t="s">
        <v>595</v>
      </c>
      <c r="C95" s="231">
        <v>2.75</v>
      </c>
      <c r="D95" s="220" t="s">
        <v>596</v>
      </c>
      <c r="E95" s="220" t="s">
        <v>214</v>
      </c>
      <c r="F95" s="220"/>
    </row>
    <row r="96" spans="1:6" ht="63">
      <c r="A96" s="220">
        <f>+A95+1</f>
        <v>85</v>
      </c>
      <c r="B96" s="232" t="s">
        <v>602</v>
      </c>
      <c r="C96" s="231">
        <v>0.51</v>
      </c>
      <c r="D96" s="220" t="s">
        <v>603</v>
      </c>
      <c r="E96" s="220" t="s">
        <v>214</v>
      </c>
      <c r="F96" s="246"/>
    </row>
    <row r="97" spans="1:6" ht="63">
      <c r="A97" s="220">
        <f t="shared" ref="A97:A99" si="6">+A96+1</f>
        <v>86</v>
      </c>
      <c r="B97" s="232" t="s">
        <v>605</v>
      </c>
      <c r="C97" s="220">
        <v>0.35</v>
      </c>
      <c r="D97" s="220" t="s">
        <v>603</v>
      </c>
      <c r="E97" s="220" t="s">
        <v>214</v>
      </c>
      <c r="F97" s="220"/>
    </row>
    <row r="98" spans="1:6" ht="78.75">
      <c r="A98" s="220">
        <f t="shared" si="6"/>
        <v>87</v>
      </c>
      <c r="B98" s="232" t="s">
        <v>607</v>
      </c>
      <c r="C98" s="220">
        <v>0.35</v>
      </c>
      <c r="D98" s="220" t="s">
        <v>608</v>
      </c>
      <c r="E98" s="220" t="s">
        <v>214</v>
      </c>
      <c r="F98" s="220"/>
    </row>
    <row r="99" spans="1:6" ht="31.5">
      <c r="A99" s="220">
        <f t="shared" si="6"/>
        <v>88</v>
      </c>
      <c r="B99" s="232" t="s">
        <v>610</v>
      </c>
      <c r="C99" s="220">
        <v>0.64</v>
      </c>
      <c r="D99" s="220" t="s">
        <v>96</v>
      </c>
      <c r="E99" s="220" t="s">
        <v>214</v>
      </c>
      <c r="F99" s="220"/>
    </row>
    <row r="100" spans="1:6" ht="15.75">
      <c r="A100" s="237"/>
      <c r="B100" s="238" t="s">
        <v>173</v>
      </c>
      <c r="C100" s="231"/>
      <c r="D100" s="237"/>
      <c r="E100" s="239"/>
      <c r="F100" s="220"/>
    </row>
    <row r="101" spans="1:6" ht="31.5">
      <c r="A101" s="220">
        <f>+A99+1</f>
        <v>89</v>
      </c>
      <c r="B101" s="232" t="s">
        <v>617</v>
      </c>
      <c r="C101" s="231">
        <v>0.05</v>
      </c>
      <c r="D101" s="220" t="s">
        <v>206</v>
      </c>
      <c r="E101" s="220" t="s">
        <v>618</v>
      </c>
      <c r="F101" s="220" t="s">
        <v>399</v>
      </c>
    </row>
    <row r="102" spans="1:6" ht="31.5">
      <c r="A102" s="220">
        <f>+A101+1</f>
        <v>90</v>
      </c>
      <c r="B102" s="232" t="s">
        <v>619</v>
      </c>
      <c r="C102" s="231">
        <v>0.03</v>
      </c>
      <c r="D102" s="220" t="s">
        <v>142</v>
      </c>
      <c r="E102" s="220" t="s">
        <v>211</v>
      </c>
      <c r="F102" s="220" t="s">
        <v>399</v>
      </c>
    </row>
    <row r="103" spans="1:6" ht="31.5">
      <c r="A103" s="220">
        <f>+A102+1</f>
        <v>91</v>
      </c>
      <c r="B103" s="232" t="s">
        <v>638</v>
      </c>
      <c r="C103" s="231">
        <v>0.06</v>
      </c>
      <c r="D103" s="220" t="s">
        <v>84</v>
      </c>
      <c r="E103" s="220" t="s">
        <v>207</v>
      </c>
      <c r="F103" s="220"/>
    </row>
    <row r="104" spans="1:6" ht="15.75">
      <c r="A104" s="223"/>
      <c r="B104" s="230" t="s">
        <v>639</v>
      </c>
      <c r="C104" s="248"/>
      <c r="D104" s="223"/>
      <c r="E104" s="223"/>
      <c r="F104" s="223"/>
    </row>
    <row r="105" spans="1:6" ht="78.75">
      <c r="A105" s="220">
        <f>+A103+1</f>
        <v>92</v>
      </c>
      <c r="B105" s="232" t="s">
        <v>640</v>
      </c>
      <c r="C105" s="231">
        <v>3.18</v>
      </c>
      <c r="D105" s="220" t="s">
        <v>641</v>
      </c>
      <c r="E105" s="220" t="s">
        <v>212</v>
      </c>
      <c r="F105" s="220"/>
    </row>
    <row r="106" spans="1:6" ht="15.75">
      <c r="A106" s="223"/>
      <c r="B106" s="230" t="s">
        <v>179</v>
      </c>
      <c r="C106" s="231"/>
      <c r="D106" s="223"/>
      <c r="E106" s="220"/>
      <c r="F106" s="220"/>
    </row>
    <row r="107" spans="1:6" ht="63">
      <c r="A107" s="220">
        <f>+A105+1</f>
        <v>93</v>
      </c>
      <c r="B107" s="232" t="s">
        <v>642</v>
      </c>
      <c r="C107" s="231">
        <v>10</v>
      </c>
      <c r="D107" s="220" t="s">
        <v>643</v>
      </c>
      <c r="E107" s="220" t="s">
        <v>212</v>
      </c>
      <c r="F107" s="220" t="s">
        <v>399</v>
      </c>
    </row>
    <row r="108" spans="1:6" ht="63">
      <c r="A108" s="220">
        <f>+A107+1</f>
        <v>94</v>
      </c>
      <c r="B108" s="232" t="s">
        <v>644</v>
      </c>
      <c r="C108" s="231">
        <v>10</v>
      </c>
      <c r="D108" s="220" t="s">
        <v>643</v>
      </c>
      <c r="E108" s="220" t="s">
        <v>213</v>
      </c>
      <c r="F108" s="220" t="s">
        <v>399</v>
      </c>
    </row>
    <row r="109" spans="1:6" ht="47.25">
      <c r="A109" s="220">
        <f>+A108+1</f>
        <v>95</v>
      </c>
      <c r="B109" s="232" t="s">
        <v>645</v>
      </c>
      <c r="C109" s="231">
        <v>3.08</v>
      </c>
      <c r="D109" s="220" t="s">
        <v>646</v>
      </c>
      <c r="E109" s="220" t="s">
        <v>214</v>
      </c>
      <c r="F109" s="220" t="s">
        <v>399</v>
      </c>
    </row>
    <row r="110" spans="1:6" ht="63">
      <c r="A110" s="220">
        <f>+A109+1</f>
        <v>96</v>
      </c>
      <c r="B110" s="232" t="s">
        <v>649</v>
      </c>
      <c r="C110" s="231">
        <v>10</v>
      </c>
      <c r="D110" s="220" t="s">
        <v>650</v>
      </c>
      <c r="E110" s="220" t="s">
        <v>214</v>
      </c>
      <c r="F110" s="220" t="s">
        <v>399</v>
      </c>
    </row>
    <row r="111" spans="1:6" ht="15.75">
      <c r="A111" s="220"/>
      <c r="B111" s="230" t="s">
        <v>182</v>
      </c>
      <c r="C111" s="231"/>
      <c r="D111" s="220"/>
      <c r="E111" s="220"/>
      <c r="F111" s="220"/>
    </row>
    <row r="112" spans="1:6" ht="63">
      <c r="A112" s="220">
        <f>+A110+1</f>
        <v>97</v>
      </c>
      <c r="B112" s="232" t="s">
        <v>653</v>
      </c>
      <c r="C112" s="231">
        <v>8</v>
      </c>
      <c r="D112" s="220" t="s">
        <v>643</v>
      </c>
      <c r="E112" s="220" t="s">
        <v>211</v>
      </c>
      <c r="F112" s="220" t="s">
        <v>399</v>
      </c>
    </row>
    <row r="113" spans="1:6" ht="63">
      <c r="A113" s="220">
        <f>+A112+1</f>
        <v>98</v>
      </c>
      <c r="B113" s="232" t="s">
        <v>654</v>
      </c>
      <c r="C113" s="231">
        <v>8</v>
      </c>
      <c r="D113" s="220" t="s">
        <v>643</v>
      </c>
      <c r="E113" s="220" t="s">
        <v>209</v>
      </c>
      <c r="F113" s="220" t="s">
        <v>399</v>
      </c>
    </row>
    <row r="114" spans="1:6" ht="94.5">
      <c r="A114" s="220">
        <f t="shared" ref="A114:A126" si="7">+A113+1</f>
        <v>99</v>
      </c>
      <c r="B114" s="232" t="s">
        <v>655</v>
      </c>
      <c r="C114" s="231">
        <v>9</v>
      </c>
      <c r="D114" s="220" t="s">
        <v>656</v>
      </c>
      <c r="E114" s="220" t="s">
        <v>210</v>
      </c>
      <c r="F114" s="220" t="s">
        <v>399</v>
      </c>
    </row>
    <row r="115" spans="1:6" ht="63">
      <c r="A115" s="220">
        <f t="shared" si="7"/>
        <v>100</v>
      </c>
      <c r="B115" s="232" t="s">
        <v>657</v>
      </c>
      <c r="C115" s="231">
        <v>10</v>
      </c>
      <c r="D115" s="220" t="s">
        <v>643</v>
      </c>
      <c r="E115" s="220" t="s">
        <v>207</v>
      </c>
      <c r="F115" s="220" t="s">
        <v>399</v>
      </c>
    </row>
    <row r="116" spans="1:6" ht="63">
      <c r="A116" s="220">
        <f t="shared" si="7"/>
        <v>101</v>
      </c>
      <c r="B116" s="232" t="s">
        <v>658</v>
      </c>
      <c r="C116" s="231">
        <v>8</v>
      </c>
      <c r="D116" s="220" t="s">
        <v>643</v>
      </c>
      <c r="E116" s="220" t="s">
        <v>208</v>
      </c>
      <c r="F116" s="220" t="s">
        <v>399</v>
      </c>
    </row>
    <row r="117" spans="1:6" ht="47.25">
      <c r="A117" s="220">
        <f t="shared" si="7"/>
        <v>102</v>
      </c>
      <c r="B117" s="232" t="s">
        <v>660</v>
      </c>
      <c r="C117" s="231">
        <v>26.56</v>
      </c>
      <c r="D117" s="220" t="s">
        <v>661</v>
      </c>
      <c r="E117" s="220" t="s">
        <v>213</v>
      </c>
      <c r="F117" s="220" t="s">
        <v>399</v>
      </c>
    </row>
    <row r="118" spans="1:6" ht="63">
      <c r="A118" s="220">
        <f t="shared" si="7"/>
        <v>103</v>
      </c>
      <c r="B118" s="240" t="s">
        <v>662</v>
      </c>
      <c r="C118" s="231">
        <v>0.01</v>
      </c>
      <c r="D118" s="220" t="s">
        <v>127</v>
      </c>
      <c r="E118" s="220" t="s">
        <v>663</v>
      </c>
      <c r="F118" s="220" t="s">
        <v>399</v>
      </c>
    </row>
    <row r="119" spans="1:6" ht="31.5">
      <c r="A119" s="220">
        <f t="shared" si="7"/>
        <v>104</v>
      </c>
      <c r="B119" s="240" t="s">
        <v>665</v>
      </c>
      <c r="C119" s="231">
        <v>37</v>
      </c>
      <c r="D119" s="220" t="s">
        <v>96</v>
      </c>
      <c r="E119" s="220" t="s">
        <v>211</v>
      </c>
      <c r="F119" s="220"/>
    </row>
    <row r="120" spans="1:6" ht="31.5">
      <c r="A120" s="220">
        <f t="shared" si="7"/>
        <v>105</v>
      </c>
      <c r="B120" s="240" t="s">
        <v>666</v>
      </c>
      <c r="C120" s="231">
        <v>0.25</v>
      </c>
      <c r="D120" s="220" t="s">
        <v>84</v>
      </c>
      <c r="E120" s="220" t="s">
        <v>207</v>
      </c>
      <c r="F120" s="220"/>
    </row>
    <row r="121" spans="1:6" ht="31.5">
      <c r="A121" s="220">
        <f t="shared" si="7"/>
        <v>106</v>
      </c>
      <c r="B121" s="240" t="s">
        <v>667</v>
      </c>
      <c r="C121" s="231">
        <v>0.69</v>
      </c>
      <c r="D121" s="220" t="s">
        <v>668</v>
      </c>
      <c r="E121" s="220" t="s">
        <v>207</v>
      </c>
      <c r="F121" s="220"/>
    </row>
    <row r="122" spans="1:6" ht="47.25">
      <c r="A122" s="220">
        <f t="shared" si="7"/>
        <v>107</v>
      </c>
      <c r="B122" s="236" t="s">
        <v>673</v>
      </c>
      <c r="C122" s="231">
        <v>3.44</v>
      </c>
      <c r="D122" s="220" t="s">
        <v>736</v>
      </c>
      <c r="E122" s="220" t="s">
        <v>210</v>
      </c>
      <c r="F122" s="220"/>
    </row>
    <row r="123" spans="1:6" ht="47.25">
      <c r="A123" s="220">
        <f t="shared" si="7"/>
        <v>108</v>
      </c>
      <c r="B123" s="236" t="s">
        <v>675</v>
      </c>
      <c r="C123" s="231">
        <v>7.4</v>
      </c>
      <c r="D123" s="220" t="s">
        <v>676</v>
      </c>
      <c r="E123" s="220" t="s">
        <v>214</v>
      </c>
      <c r="F123" s="220"/>
    </row>
    <row r="124" spans="1:6" ht="31.5">
      <c r="A124" s="220">
        <f t="shared" si="7"/>
        <v>109</v>
      </c>
      <c r="B124" s="236" t="s">
        <v>677</v>
      </c>
      <c r="C124" s="231">
        <v>5</v>
      </c>
      <c r="D124" s="220" t="s">
        <v>84</v>
      </c>
      <c r="E124" s="220" t="s">
        <v>207</v>
      </c>
      <c r="F124" s="220"/>
    </row>
    <row r="125" spans="1:6" ht="31.5">
      <c r="A125" s="220">
        <f t="shared" si="7"/>
        <v>110</v>
      </c>
      <c r="B125" s="236" t="s">
        <v>678</v>
      </c>
      <c r="C125" s="231">
        <v>1.8</v>
      </c>
      <c r="D125" s="220" t="s">
        <v>84</v>
      </c>
      <c r="E125" s="220" t="s">
        <v>207</v>
      </c>
      <c r="F125" s="220"/>
    </row>
    <row r="126" spans="1:6" ht="75">
      <c r="A126" s="220">
        <f t="shared" si="7"/>
        <v>111</v>
      </c>
      <c r="B126" s="233" t="s">
        <v>679</v>
      </c>
      <c r="C126" s="234">
        <v>13</v>
      </c>
      <c r="D126" s="235" t="s">
        <v>680</v>
      </c>
      <c r="E126" s="235" t="s">
        <v>681</v>
      </c>
      <c r="F126" s="235"/>
    </row>
    <row r="127" spans="1:6" ht="15.75">
      <c r="A127" s="223"/>
      <c r="B127" s="230" t="s">
        <v>682</v>
      </c>
      <c r="C127" s="249"/>
      <c r="D127" s="223"/>
      <c r="E127" s="232"/>
      <c r="F127" s="220"/>
    </row>
    <row r="128" spans="1:6" ht="30">
      <c r="A128" s="220">
        <f>+A126+1</f>
        <v>112</v>
      </c>
      <c r="B128" s="233" t="s">
        <v>683</v>
      </c>
      <c r="C128" s="234">
        <v>5</v>
      </c>
      <c r="D128" s="235" t="s">
        <v>684</v>
      </c>
      <c r="E128" s="235" t="s">
        <v>211</v>
      </c>
      <c r="F128" s="250"/>
    </row>
    <row r="129" spans="1:6" ht="15.75">
      <c r="A129" s="220"/>
      <c r="B129" s="230" t="s">
        <v>123</v>
      </c>
      <c r="C129" s="231"/>
      <c r="D129" s="220"/>
      <c r="E129" s="220"/>
      <c r="F129" s="220"/>
    </row>
    <row r="130" spans="1:6" ht="47.25">
      <c r="A130" s="220">
        <f>+A128+1</f>
        <v>113</v>
      </c>
      <c r="B130" s="232" t="s">
        <v>693</v>
      </c>
      <c r="C130" s="231">
        <v>7</v>
      </c>
      <c r="D130" s="220" t="s">
        <v>694</v>
      </c>
      <c r="E130" s="220" t="s">
        <v>213</v>
      </c>
      <c r="F130" s="220" t="s">
        <v>399</v>
      </c>
    </row>
    <row r="131" spans="1:6" ht="31.5">
      <c r="A131" s="220">
        <f>+A130+1</f>
        <v>114</v>
      </c>
      <c r="B131" s="232" t="s">
        <v>695</v>
      </c>
      <c r="C131" s="231">
        <v>0.96</v>
      </c>
      <c r="D131" s="220" t="s">
        <v>96</v>
      </c>
      <c r="E131" s="220" t="s">
        <v>214</v>
      </c>
      <c r="F131" s="220" t="s">
        <v>399</v>
      </c>
    </row>
    <row r="132" spans="1:6" ht="31.5">
      <c r="A132" s="220">
        <f t="shared" ref="A132:A144" si="8">+A131+1</f>
        <v>115</v>
      </c>
      <c r="B132" s="232" t="s">
        <v>699</v>
      </c>
      <c r="C132" s="231">
        <v>0.09</v>
      </c>
      <c r="D132" s="220" t="s">
        <v>183</v>
      </c>
      <c r="E132" s="220" t="s">
        <v>210</v>
      </c>
      <c r="F132" s="220" t="s">
        <v>399</v>
      </c>
    </row>
    <row r="133" spans="1:6" ht="63">
      <c r="A133" s="220">
        <f t="shared" si="8"/>
        <v>116</v>
      </c>
      <c r="B133" s="240" t="s">
        <v>700</v>
      </c>
      <c r="C133" s="231">
        <v>0.02</v>
      </c>
      <c r="D133" s="220" t="s">
        <v>186</v>
      </c>
      <c r="E133" s="220" t="s">
        <v>208</v>
      </c>
      <c r="F133" s="220" t="s">
        <v>399</v>
      </c>
    </row>
    <row r="134" spans="1:6" ht="31.5">
      <c r="A134" s="220">
        <f t="shared" si="8"/>
        <v>117</v>
      </c>
      <c r="B134" s="232" t="s">
        <v>710</v>
      </c>
      <c r="C134" s="231">
        <v>0.85</v>
      </c>
      <c r="D134" s="220" t="s">
        <v>146</v>
      </c>
      <c r="E134" s="220" t="s">
        <v>211</v>
      </c>
      <c r="F134" s="220"/>
    </row>
    <row r="135" spans="1:6" ht="15.75">
      <c r="A135" s="220">
        <f t="shared" si="8"/>
        <v>118</v>
      </c>
      <c r="B135" s="232" t="s">
        <v>711</v>
      </c>
      <c r="C135" s="231">
        <v>1</v>
      </c>
      <c r="D135" s="220" t="s">
        <v>84</v>
      </c>
      <c r="E135" s="220" t="s">
        <v>425</v>
      </c>
      <c r="F135" s="220"/>
    </row>
    <row r="136" spans="1:6" ht="47.25">
      <c r="A136" s="220">
        <f t="shared" si="8"/>
        <v>119</v>
      </c>
      <c r="B136" s="236" t="s">
        <v>719</v>
      </c>
      <c r="C136" s="231">
        <v>0.23499999999999999</v>
      </c>
      <c r="D136" s="220" t="s">
        <v>84</v>
      </c>
      <c r="E136" s="220" t="s">
        <v>207</v>
      </c>
      <c r="F136" s="220"/>
    </row>
    <row r="137" spans="1:6" ht="31.5">
      <c r="A137" s="220">
        <f t="shared" si="8"/>
        <v>120</v>
      </c>
      <c r="B137" s="236" t="s">
        <v>721</v>
      </c>
      <c r="C137" s="231">
        <v>1.4</v>
      </c>
      <c r="D137" s="220" t="s">
        <v>722</v>
      </c>
      <c r="E137" s="220" t="s">
        <v>214</v>
      </c>
      <c r="F137" s="220"/>
    </row>
    <row r="138" spans="1:6" ht="31.5">
      <c r="A138" s="220">
        <f t="shared" si="8"/>
        <v>121</v>
      </c>
      <c r="B138" s="236" t="s">
        <v>724</v>
      </c>
      <c r="C138" s="231">
        <v>0.94</v>
      </c>
      <c r="D138" s="220" t="s">
        <v>77</v>
      </c>
      <c r="E138" s="220" t="s">
        <v>214</v>
      </c>
      <c r="F138" s="220"/>
    </row>
    <row r="139" spans="1:6" ht="78.75">
      <c r="A139" s="220">
        <f t="shared" si="8"/>
        <v>122</v>
      </c>
      <c r="B139" s="236" t="s">
        <v>725</v>
      </c>
      <c r="C139" s="231">
        <v>118.77</v>
      </c>
      <c r="D139" s="220" t="s">
        <v>726</v>
      </c>
      <c r="E139" s="220" t="s">
        <v>213</v>
      </c>
      <c r="F139" s="220"/>
    </row>
    <row r="140" spans="1:6" ht="47.25">
      <c r="A140" s="220">
        <f t="shared" si="8"/>
        <v>123</v>
      </c>
      <c r="B140" s="232" t="s">
        <v>727</v>
      </c>
      <c r="C140" s="231">
        <v>0.7</v>
      </c>
      <c r="D140" s="220" t="s">
        <v>186</v>
      </c>
      <c r="E140" s="220" t="s">
        <v>208</v>
      </c>
      <c r="F140" s="220"/>
    </row>
    <row r="141" spans="1:6" ht="47.25">
      <c r="A141" s="220">
        <f t="shared" si="8"/>
        <v>124</v>
      </c>
      <c r="B141" s="232" t="s">
        <v>728</v>
      </c>
      <c r="C141" s="231">
        <v>0.46</v>
      </c>
      <c r="D141" s="220" t="s">
        <v>186</v>
      </c>
      <c r="E141" s="220" t="s">
        <v>208</v>
      </c>
      <c r="F141" s="220"/>
    </row>
    <row r="142" spans="1:6" ht="31.5">
      <c r="A142" s="220">
        <f t="shared" si="8"/>
        <v>125</v>
      </c>
      <c r="B142" s="236" t="s">
        <v>729</v>
      </c>
      <c r="C142" s="231">
        <v>0.1</v>
      </c>
      <c r="D142" s="220" t="s">
        <v>96</v>
      </c>
      <c r="E142" s="220" t="s">
        <v>212</v>
      </c>
      <c r="F142" s="220"/>
    </row>
    <row r="143" spans="1:6" s="261" customFormat="1" ht="78.75">
      <c r="A143" s="258">
        <f t="shared" si="8"/>
        <v>126</v>
      </c>
      <c r="B143" s="262" t="s">
        <v>759</v>
      </c>
      <c r="C143" s="258">
        <f>1.22+12.24</f>
        <v>13.46</v>
      </c>
      <c r="D143" s="258" t="s">
        <v>760</v>
      </c>
      <c r="E143" s="258" t="s">
        <v>214</v>
      </c>
      <c r="F143" s="258" t="s">
        <v>758</v>
      </c>
    </row>
    <row r="144" spans="1:6" s="261" customFormat="1" ht="94.5">
      <c r="A144" s="258">
        <f t="shared" si="8"/>
        <v>127</v>
      </c>
      <c r="B144" s="262" t="s">
        <v>732</v>
      </c>
      <c r="C144" s="258">
        <v>7.75</v>
      </c>
      <c r="D144" s="263" t="s">
        <v>96</v>
      </c>
      <c r="E144" s="258" t="s">
        <v>214</v>
      </c>
      <c r="F144" s="258" t="s">
        <v>777</v>
      </c>
    </row>
    <row r="145" spans="1:6" ht="47.25">
      <c r="A145" s="220">
        <f>+A144+1</f>
        <v>128</v>
      </c>
      <c r="B145" s="232" t="s">
        <v>735</v>
      </c>
      <c r="C145" s="231">
        <v>4.5</v>
      </c>
      <c r="D145" s="220" t="s">
        <v>96</v>
      </c>
      <c r="E145" s="220" t="s">
        <v>207</v>
      </c>
      <c r="F145" s="220"/>
    </row>
    <row r="146" spans="1:6" ht="15.75">
      <c r="A146" s="207"/>
      <c r="B146" s="230" t="s">
        <v>176</v>
      </c>
      <c r="C146" s="252"/>
      <c r="D146" s="223"/>
      <c r="E146" s="236"/>
      <c r="F146" s="223"/>
    </row>
    <row r="147" spans="1:6" ht="31.5">
      <c r="A147" s="253">
        <f>+A145+1</f>
        <v>129</v>
      </c>
      <c r="B147" s="254" t="s">
        <v>733</v>
      </c>
      <c r="C147" s="255">
        <v>0.2</v>
      </c>
      <c r="D147" s="253" t="s">
        <v>77</v>
      </c>
      <c r="E147" s="253" t="s">
        <v>212</v>
      </c>
      <c r="F147" s="253"/>
    </row>
  </sheetData>
  <pageMargins left="0.7" right="0.7" top="0.75" bottom="0.75" header="0.3" footer="0.3"/>
  <pageSetup paperSize="9" orientation="portrait"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topLeftCell="A22" workbookViewId="0">
      <selection activeCell="F10" sqref="F10"/>
    </sheetView>
  </sheetViews>
  <sheetFormatPr defaultRowHeight="15.75"/>
  <cols>
    <col min="1" max="1" width="9.140625" style="267"/>
    <col min="2" max="2" width="30" style="273" customWidth="1"/>
    <col min="3" max="3" width="9.140625" style="267"/>
    <col min="4" max="4" width="18.140625" style="267" customWidth="1"/>
    <col min="5" max="5" width="16" style="267" customWidth="1"/>
    <col min="6" max="6" width="12.5703125" style="267" customWidth="1"/>
    <col min="7" max="16384" width="9.140625" style="267"/>
  </cols>
  <sheetData>
    <row r="1" spans="1:6" s="257" customFormat="1" ht="47.25">
      <c r="A1" s="227" t="s">
        <v>2</v>
      </c>
      <c r="B1" s="228" t="s">
        <v>377</v>
      </c>
      <c r="C1" s="229" t="s">
        <v>378</v>
      </c>
      <c r="D1" s="228" t="s">
        <v>379</v>
      </c>
      <c r="E1" s="228" t="s">
        <v>380</v>
      </c>
      <c r="F1" s="228" t="s">
        <v>381</v>
      </c>
    </row>
    <row r="2" spans="1:6" s="265" customFormat="1">
      <c r="A2" s="264"/>
      <c r="B2" s="270" t="s">
        <v>737</v>
      </c>
      <c r="C2" s="264"/>
      <c r="D2" s="264"/>
      <c r="E2" s="264"/>
      <c r="F2" s="264"/>
    </row>
    <row r="3" spans="1:6" ht="110.25">
      <c r="A3" s="266">
        <v>1</v>
      </c>
      <c r="B3" s="271" t="s">
        <v>738</v>
      </c>
      <c r="C3" s="266">
        <f>3.8-1.67</f>
        <v>2.13</v>
      </c>
      <c r="D3" s="266" t="s">
        <v>742</v>
      </c>
      <c r="E3" s="266" t="s">
        <v>213</v>
      </c>
      <c r="F3" s="266" t="s">
        <v>778</v>
      </c>
    </row>
    <row r="4" spans="1:6" ht="110.25">
      <c r="A4" s="266">
        <v>2</v>
      </c>
      <c r="B4" s="271" t="s">
        <v>739</v>
      </c>
      <c r="C4" s="266">
        <f>0.25-0.15</f>
        <v>0.1</v>
      </c>
      <c r="D4" s="266" t="s">
        <v>741</v>
      </c>
      <c r="E4" s="266" t="s">
        <v>213</v>
      </c>
      <c r="F4" s="266" t="s">
        <v>778</v>
      </c>
    </row>
    <row r="5" spans="1:6" ht="110.25">
      <c r="A5" s="266">
        <v>3</v>
      </c>
      <c r="B5" s="271" t="s">
        <v>740</v>
      </c>
      <c r="C5" s="266">
        <f>1.85-0.9</f>
        <v>0.95000000000000007</v>
      </c>
      <c r="D5" s="266" t="s">
        <v>743</v>
      </c>
      <c r="E5" s="266" t="s">
        <v>744</v>
      </c>
      <c r="F5" s="266" t="s">
        <v>779</v>
      </c>
    </row>
    <row r="6" spans="1:6" ht="63">
      <c r="A6" s="266">
        <v>4</v>
      </c>
      <c r="B6" s="271" t="s">
        <v>757</v>
      </c>
      <c r="C6" s="266">
        <v>0.65</v>
      </c>
      <c r="D6" s="266" t="s">
        <v>385</v>
      </c>
      <c r="E6" s="266" t="s">
        <v>212</v>
      </c>
      <c r="F6" s="266"/>
    </row>
    <row r="7" spans="1:6" s="265" customFormat="1">
      <c r="A7" s="264"/>
      <c r="B7" s="270" t="s">
        <v>179</v>
      </c>
      <c r="C7" s="264"/>
      <c r="D7" s="264"/>
      <c r="E7" s="264"/>
      <c r="F7" s="264"/>
    </row>
    <row r="8" spans="1:6" ht="31.5">
      <c r="A8" s="266">
        <v>5</v>
      </c>
      <c r="B8" s="271" t="s">
        <v>745</v>
      </c>
      <c r="C8" s="266">
        <f>1502.6/10000</f>
        <v>0.15026</v>
      </c>
      <c r="D8" s="266" t="s">
        <v>206</v>
      </c>
      <c r="E8" s="266" t="s">
        <v>213</v>
      </c>
      <c r="F8" s="266"/>
    </row>
    <row r="9" spans="1:6" ht="31.5">
      <c r="A9" s="266">
        <v>6</v>
      </c>
      <c r="B9" s="271" t="s">
        <v>763</v>
      </c>
      <c r="C9" s="266">
        <v>0.05</v>
      </c>
      <c r="D9" s="266" t="s">
        <v>146</v>
      </c>
      <c r="E9" s="266" t="s">
        <v>207</v>
      </c>
      <c r="F9" s="266"/>
    </row>
    <row r="10" spans="1:6" ht="63">
      <c r="A10" s="266">
        <v>7</v>
      </c>
      <c r="B10" s="232" t="s">
        <v>774</v>
      </c>
      <c r="C10" s="266">
        <f>0.56+0.76</f>
        <v>1.32</v>
      </c>
      <c r="D10" s="220" t="s">
        <v>760</v>
      </c>
      <c r="E10" s="220" t="s">
        <v>214</v>
      </c>
      <c r="F10" s="266" t="s">
        <v>780</v>
      </c>
    </row>
    <row r="11" spans="1:6">
      <c r="A11" s="266"/>
      <c r="B11" s="271"/>
      <c r="C11" s="266"/>
      <c r="D11" s="266"/>
      <c r="E11" s="266"/>
      <c r="F11" s="266"/>
    </row>
    <row r="12" spans="1:6" s="265" customFormat="1" ht="31.5">
      <c r="A12" s="264"/>
      <c r="B12" s="270" t="s">
        <v>746</v>
      </c>
      <c r="C12" s="264"/>
      <c r="D12" s="264"/>
      <c r="E12" s="264"/>
      <c r="F12" s="264"/>
    </row>
    <row r="13" spans="1:6" ht="47.25">
      <c r="A13" s="266">
        <v>8</v>
      </c>
      <c r="B13" s="271" t="s">
        <v>747</v>
      </c>
      <c r="C13" s="266">
        <f>+(9236-4557.5)/10000</f>
        <v>0.46784999999999999</v>
      </c>
      <c r="D13" s="266" t="s">
        <v>748</v>
      </c>
      <c r="E13" s="266" t="s">
        <v>213</v>
      </c>
      <c r="F13" s="266" t="s">
        <v>749</v>
      </c>
    </row>
    <row r="14" spans="1:6" ht="63">
      <c r="A14" s="266">
        <v>9</v>
      </c>
      <c r="B14" s="271" t="s">
        <v>750</v>
      </c>
      <c r="C14" s="266">
        <f>37542/10000</f>
        <v>3.7542</v>
      </c>
      <c r="D14" s="266" t="s">
        <v>751</v>
      </c>
      <c r="E14" s="266" t="s">
        <v>213</v>
      </c>
      <c r="F14" s="266" t="s">
        <v>780</v>
      </c>
    </row>
    <row r="15" spans="1:6" ht="47.25">
      <c r="A15" s="266">
        <v>10</v>
      </c>
      <c r="B15" s="271" t="s">
        <v>761</v>
      </c>
      <c r="C15" s="266">
        <f>+(13554-6367)/10000</f>
        <v>0.71870000000000001</v>
      </c>
      <c r="D15" s="266" t="s">
        <v>752</v>
      </c>
      <c r="E15" s="266" t="s">
        <v>213</v>
      </c>
      <c r="F15" s="266" t="s">
        <v>749</v>
      </c>
    </row>
    <row r="16" spans="1:6" ht="31.5">
      <c r="A16" s="266">
        <v>11</v>
      </c>
      <c r="B16" s="271" t="s">
        <v>762</v>
      </c>
      <c r="C16" s="266">
        <v>0.3</v>
      </c>
      <c r="D16" s="266" t="s">
        <v>430</v>
      </c>
      <c r="E16" s="266" t="s">
        <v>207</v>
      </c>
      <c r="F16" s="266"/>
    </row>
    <row r="17" spans="1:6" ht="31.5">
      <c r="A17" s="266">
        <v>12</v>
      </c>
      <c r="B17" s="271" t="s">
        <v>771</v>
      </c>
      <c r="C17" s="266">
        <v>0.2</v>
      </c>
      <c r="D17" s="266" t="s">
        <v>206</v>
      </c>
      <c r="E17" s="266" t="s">
        <v>772</v>
      </c>
      <c r="F17" s="266"/>
    </row>
    <row r="18" spans="1:6" s="265" customFormat="1">
      <c r="A18" s="264"/>
      <c r="B18" s="270" t="s">
        <v>111</v>
      </c>
      <c r="C18" s="264"/>
      <c r="D18" s="264"/>
      <c r="E18" s="264"/>
      <c r="F18" s="264"/>
    </row>
    <row r="19" spans="1:6" ht="47.25">
      <c r="A19" s="266">
        <v>13</v>
      </c>
      <c r="B19" s="271" t="s">
        <v>755</v>
      </c>
      <c r="C19" s="266">
        <v>1.4</v>
      </c>
      <c r="D19" s="266" t="s">
        <v>756</v>
      </c>
      <c r="E19" s="266" t="s">
        <v>214</v>
      </c>
      <c r="F19" s="266"/>
    </row>
    <row r="20" spans="1:6" s="265" customFormat="1">
      <c r="A20" s="264"/>
      <c r="B20" s="270" t="s">
        <v>120</v>
      </c>
      <c r="C20" s="264"/>
      <c r="D20" s="264"/>
      <c r="E20" s="264"/>
      <c r="F20" s="264"/>
    </row>
    <row r="21" spans="1:6" ht="63">
      <c r="A21" s="266">
        <v>14</v>
      </c>
      <c r="B21" s="271" t="s">
        <v>764</v>
      </c>
      <c r="C21" s="266">
        <v>8.6999999999999993</v>
      </c>
      <c r="D21" s="266" t="s">
        <v>765</v>
      </c>
      <c r="E21" s="266" t="s">
        <v>213</v>
      </c>
      <c r="F21" s="266" t="s">
        <v>780</v>
      </c>
    </row>
    <row r="22" spans="1:6" s="265" customFormat="1">
      <c r="A22" s="264"/>
      <c r="B22" s="270" t="s">
        <v>766</v>
      </c>
      <c r="C22" s="264"/>
      <c r="D22" s="264"/>
      <c r="E22" s="264"/>
      <c r="F22" s="264"/>
    </row>
    <row r="23" spans="1:6" ht="63">
      <c r="A23" s="266">
        <v>15</v>
      </c>
      <c r="B23" s="271" t="s">
        <v>767</v>
      </c>
      <c r="C23" s="266">
        <v>12.5</v>
      </c>
      <c r="D23" s="266" t="s">
        <v>768</v>
      </c>
      <c r="E23" s="266" t="s">
        <v>213</v>
      </c>
      <c r="F23" s="266"/>
    </row>
    <row r="24" spans="1:6" ht="78.75">
      <c r="A24" s="266">
        <v>16</v>
      </c>
      <c r="B24" s="271" t="s">
        <v>767</v>
      </c>
      <c r="C24" s="266">
        <v>16.7</v>
      </c>
      <c r="D24" s="266" t="s">
        <v>769</v>
      </c>
      <c r="E24" s="266" t="s">
        <v>213</v>
      </c>
      <c r="F24" s="266" t="s">
        <v>770</v>
      </c>
    </row>
    <row r="25" spans="1:6" ht="47.25">
      <c r="A25" s="266">
        <v>17</v>
      </c>
      <c r="B25" s="271" t="s">
        <v>773</v>
      </c>
      <c r="C25" s="266">
        <v>0.4</v>
      </c>
      <c r="D25" s="266" t="s">
        <v>96</v>
      </c>
      <c r="E25" s="266" t="s">
        <v>772</v>
      </c>
      <c r="F25" s="266"/>
    </row>
    <row r="26" spans="1:6">
      <c r="A26" s="266"/>
      <c r="B26" s="271"/>
      <c r="C26" s="266"/>
      <c r="D26" s="266"/>
      <c r="E26" s="266"/>
      <c r="F26" s="266"/>
    </row>
    <row r="27" spans="1:6" s="269" customFormat="1" ht="189">
      <c r="A27" s="268">
        <v>18</v>
      </c>
      <c r="B27" s="272" t="s">
        <v>775</v>
      </c>
      <c r="C27" s="268">
        <v>11.02</v>
      </c>
      <c r="D27" s="268" t="s">
        <v>776</v>
      </c>
      <c r="E27" s="268" t="s">
        <v>214</v>
      </c>
      <c r="F27" s="268" t="s">
        <v>781</v>
      </c>
    </row>
  </sheetData>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0"/>
  <sheetViews>
    <sheetView workbookViewId="0">
      <selection activeCell="I14" sqref="I14"/>
    </sheetView>
  </sheetViews>
  <sheetFormatPr defaultRowHeight="12.75"/>
  <cols>
    <col min="1" max="1" width="7.5703125" customWidth="1"/>
    <col min="2" max="2" width="30" customWidth="1"/>
    <col min="3" max="3" width="7.42578125" customWidth="1"/>
    <col min="4" max="5" width="11.28515625" customWidth="1"/>
    <col min="6" max="6" width="10.140625" customWidth="1"/>
    <col min="7" max="7" width="9.7109375" customWidth="1"/>
    <col min="257" max="257" width="7.5703125" customWidth="1"/>
    <col min="258" max="258" width="32" customWidth="1"/>
    <col min="259" max="259" width="7.42578125" customWidth="1"/>
    <col min="260" max="261" width="11.28515625" customWidth="1"/>
    <col min="513" max="513" width="7.5703125" customWidth="1"/>
    <col min="514" max="514" width="32" customWidth="1"/>
    <col min="515" max="515" width="7.42578125" customWidth="1"/>
    <col min="516" max="517" width="11.28515625" customWidth="1"/>
    <col min="769" max="769" width="7.5703125" customWidth="1"/>
    <col min="770" max="770" width="32" customWidth="1"/>
    <col min="771" max="771" width="7.42578125" customWidth="1"/>
    <col min="772" max="773" width="11.28515625" customWidth="1"/>
    <col min="1025" max="1025" width="7.5703125" customWidth="1"/>
    <col min="1026" max="1026" width="32" customWidth="1"/>
    <col min="1027" max="1027" width="7.42578125" customWidth="1"/>
    <col min="1028" max="1029" width="11.28515625" customWidth="1"/>
    <col min="1281" max="1281" width="7.5703125" customWidth="1"/>
    <col min="1282" max="1282" width="32" customWidth="1"/>
    <col min="1283" max="1283" width="7.42578125" customWidth="1"/>
    <col min="1284" max="1285" width="11.28515625" customWidth="1"/>
    <col min="1537" max="1537" width="7.5703125" customWidth="1"/>
    <col min="1538" max="1538" width="32" customWidth="1"/>
    <col min="1539" max="1539" width="7.42578125" customWidth="1"/>
    <col min="1540" max="1541" width="11.28515625" customWidth="1"/>
    <col min="1793" max="1793" width="7.5703125" customWidth="1"/>
    <col min="1794" max="1794" width="32" customWidth="1"/>
    <col min="1795" max="1795" width="7.42578125" customWidth="1"/>
    <col min="1796" max="1797" width="11.28515625" customWidth="1"/>
    <col min="2049" max="2049" width="7.5703125" customWidth="1"/>
    <col min="2050" max="2050" width="32" customWidth="1"/>
    <col min="2051" max="2051" width="7.42578125" customWidth="1"/>
    <col min="2052" max="2053" width="11.28515625" customWidth="1"/>
    <col min="2305" max="2305" width="7.5703125" customWidth="1"/>
    <col min="2306" max="2306" width="32" customWidth="1"/>
    <col min="2307" max="2307" width="7.42578125" customWidth="1"/>
    <col min="2308" max="2309" width="11.28515625" customWidth="1"/>
    <col min="2561" max="2561" width="7.5703125" customWidth="1"/>
    <col min="2562" max="2562" width="32" customWidth="1"/>
    <col min="2563" max="2563" width="7.42578125" customWidth="1"/>
    <col min="2564" max="2565" width="11.28515625" customWidth="1"/>
    <col min="2817" max="2817" width="7.5703125" customWidth="1"/>
    <col min="2818" max="2818" width="32" customWidth="1"/>
    <col min="2819" max="2819" width="7.42578125" customWidth="1"/>
    <col min="2820" max="2821" width="11.28515625" customWidth="1"/>
    <col min="3073" max="3073" width="7.5703125" customWidth="1"/>
    <col min="3074" max="3074" width="32" customWidth="1"/>
    <col min="3075" max="3075" width="7.42578125" customWidth="1"/>
    <col min="3076" max="3077" width="11.28515625" customWidth="1"/>
    <col min="3329" max="3329" width="7.5703125" customWidth="1"/>
    <col min="3330" max="3330" width="32" customWidth="1"/>
    <col min="3331" max="3331" width="7.42578125" customWidth="1"/>
    <col min="3332" max="3333" width="11.28515625" customWidth="1"/>
    <col min="3585" max="3585" width="7.5703125" customWidth="1"/>
    <col min="3586" max="3586" width="32" customWidth="1"/>
    <col min="3587" max="3587" width="7.42578125" customWidth="1"/>
    <col min="3588" max="3589" width="11.28515625" customWidth="1"/>
    <col min="3841" max="3841" width="7.5703125" customWidth="1"/>
    <col min="3842" max="3842" width="32" customWidth="1"/>
    <col min="3843" max="3843" width="7.42578125" customWidth="1"/>
    <col min="3844" max="3845" width="11.28515625" customWidth="1"/>
    <col min="4097" max="4097" width="7.5703125" customWidth="1"/>
    <col min="4098" max="4098" width="32" customWidth="1"/>
    <col min="4099" max="4099" width="7.42578125" customWidth="1"/>
    <col min="4100" max="4101" width="11.28515625" customWidth="1"/>
    <col min="4353" max="4353" width="7.5703125" customWidth="1"/>
    <col min="4354" max="4354" width="32" customWidth="1"/>
    <col min="4355" max="4355" width="7.42578125" customWidth="1"/>
    <col min="4356" max="4357" width="11.28515625" customWidth="1"/>
    <col min="4609" max="4609" width="7.5703125" customWidth="1"/>
    <col min="4610" max="4610" width="32" customWidth="1"/>
    <col min="4611" max="4611" width="7.42578125" customWidth="1"/>
    <col min="4612" max="4613" width="11.28515625" customWidth="1"/>
    <col min="4865" max="4865" width="7.5703125" customWidth="1"/>
    <col min="4866" max="4866" width="32" customWidth="1"/>
    <col min="4867" max="4867" width="7.42578125" customWidth="1"/>
    <col min="4868" max="4869" width="11.28515625" customWidth="1"/>
    <col min="5121" max="5121" width="7.5703125" customWidth="1"/>
    <col min="5122" max="5122" width="32" customWidth="1"/>
    <col min="5123" max="5123" width="7.42578125" customWidth="1"/>
    <col min="5124" max="5125" width="11.28515625" customWidth="1"/>
    <col min="5377" max="5377" width="7.5703125" customWidth="1"/>
    <col min="5378" max="5378" width="32" customWidth="1"/>
    <col min="5379" max="5379" width="7.42578125" customWidth="1"/>
    <col min="5380" max="5381" width="11.28515625" customWidth="1"/>
    <col min="5633" max="5633" width="7.5703125" customWidth="1"/>
    <col min="5634" max="5634" width="32" customWidth="1"/>
    <col min="5635" max="5635" width="7.42578125" customWidth="1"/>
    <col min="5636" max="5637" width="11.28515625" customWidth="1"/>
    <col min="5889" max="5889" width="7.5703125" customWidth="1"/>
    <col min="5890" max="5890" width="32" customWidth="1"/>
    <col min="5891" max="5891" width="7.42578125" customWidth="1"/>
    <col min="5892" max="5893" width="11.28515625" customWidth="1"/>
    <col min="6145" max="6145" width="7.5703125" customWidth="1"/>
    <col min="6146" max="6146" width="32" customWidth="1"/>
    <col min="6147" max="6147" width="7.42578125" customWidth="1"/>
    <col min="6148" max="6149" width="11.28515625" customWidth="1"/>
    <col min="6401" max="6401" width="7.5703125" customWidth="1"/>
    <col min="6402" max="6402" width="32" customWidth="1"/>
    <col min="6403" max="6403" width="7.42578125" customWidth="1"/>
    <col min="6404" max="6405" width="11.28515625" customWidth="1"/>
    <col min="6657" max="6657" width="7.5703125" customWidth="1"/>
    <col min="6658" max="6658" width="32" customWidth="1"/>
    <col min="6659" max="6659" width="7.42578125" customWidth="1"/>
    <col min="6660" max="6661" width="11.28515625" customWidth="1"/>
    <col min="6913" max="6913" width="7.5703125" customWidth="1"/>
    <col min="6914" max="6914" width="32" customWidth="1"/>
    <col min="6915" max="6915" width="7.42578125" customWidth="1"/>
    <col min="6916" max="6917" width="11.28515625" customWidth="1"/>
    <col min="7169" max="7169" width="7.5703125" customWidth="1"/>
    <col min="7170" max="7170" width="32" customWidth="1"/>
    <col min="7171" max="7171" width="7.42578125" customWidth="1"/>
    <col min="7172" max="7173" width="11.28515625" customWidth="1"/>
    <col min="7425" max="7425" width="7.5703125" customWidth="1"/>
    <col min="7426" max="7426" width="32" customWidth="1"/>
    <col min="7427" max="7427" width="7.42578125" customWidth="1"/>
    <col min="7428" max="7429" width="11.28515625" customWidth="1"/>
    <col min="7681" max="7681" width="7.5703125" customWidth="1"/>
    <col min="7682" max="7682" width="32" customWidth="1"/>
    <col min="7683" max="7683" width="7.42578125" customWidth="1"/>
    <col min="7684" max="7685" width="11.28515625" customWidth="1"/>
    <col min="7937" max="7937" width="7.5703125" customWidth="1"/>
    <col min="7938" max="7938" width="32" customWidth="1"/>
    <col min="7939" max="7939" width="7.42578125" customWidth="1"/>
    <col min="7940" max="7941" width="11.28515625" customWidth="1"/>
    <col min="8193" max="8193" width="7.5703125" customWidth="1"/>
    <col min="8194" max="8194" width="32" customWidth="1"/>
    <col min="8195" max="8195" width="7.42578125" customWidth="1"/>
    <col min="8196" max="8197" width="11.28515625" customWidth="1"/>
    <col min="8449" max="8449" width="7.5703125" customWidth="1"/>
    <col min="8450" max="8450" width="32" customWidth="1"/>
    <col min="8451" max="8451" width="7.42578125" customWidth="1"/>
    <col min="8452" max="8453" width="11.28515625" customWidth="1"/>
    <col min="8705" max="8705" width="7.5703125" customWidth="1"/>
    <col min="8706" max="8706" width="32" customWidth="1"/>
    <col min="8707" max="8707" width="7.42578125" customWidth="1"/>
    <col min="8708" max="8709" width="11.28515625" customWidth="1"/>
    <col min="8961" max="8961" width="7.5703125" customWidth="1"/>
    <col min="8962" max="8962" width="32" customWidth="1"/>
    <col min="8963" max="8963" width="7.42578125" customWidth="1"/>
    <col min="8964" max="8965" width="11.28515625" customWidth="1"/>
    <col min="9217" max="9217" width="7.5703125" customWidth="1"/>
    <col min="9218" max="9218" width="32" customWidth="1"/>
    <col min="9219" max="9219" width="7.42578125" customWidth="1"/>
    <col min="9220" max="9221" width="11.28515625" customWidth="1"/>
    <col min="9473" max="9473" width="7.5703125" customWidth="1"/>
    <col min="9474" max="9474" width="32" customWidth="1"/>
    <col min="9475" max="9475" width="7.42578125" customWidth="1"/>
    <col min="9476" max="9477" width="11.28515625" customWidth="1"/>
    <col min="9729" max="9729" width="7.5703125" customWidth="1"/>
    <col min="9730" max="9730" width="32" customWidth="1"/>
    <col min="9731" max="9731" width="7.42578125" customWidth="1"/>
    <col min="9732" max="9733" width="11.28515625" customWidth="1"/>
    <col min="9985" max="9985" width="7.5703125" customWidth="1"/>
    <col min="9986" max="9986" width="32" customWidth="1"/>
    <col min="9987" max="9987" width="7.42578125" customWidth="1"/>
    <col min="9988" max="9989" width="11.28515625" customWidth="1"/>
    <col min="10241" max="10241" width="7.5703125" customWidth="1"/>
    <col min="10242" max="10242" width="32" customWidth="1"/>
    <col min="10243" max="10243" width="7.42578125" customWidth="1"/>
    <col min="10244" max="10245" width="11.28515625" customWidth="1"/>
    <col min="10497" max="10497" width="7.5703125" customWidth="1"/>
    <col min="10498" max="10498" width="32" customWidth="1"/>
    <col min="10499" max="10499" width="7.42578125" customWidth="1"/>
    <col min="10500" max="10501" width="11.28515625" customWidth="1"/>
    <col min="10753" max="10753" width="7.5703125" customWidth="1"/>
    <col min="10754" max="10754" width="32" customWidth="1"/>
    <col min="10755" max="10755" width="7.42578125" customWidth="1"/>
    <col min="10756" max="10757" width="11.28515625" customWidth="1"/>
    <col min="11009" max="11009" width="7.5703125" customWidth="1"/>
    <col min="11010" max="11010" width="32" customWidth="1"/>
    <col min="11011" max="11011" width="7.42578125" customWidth="1"/>
    <col min="11012" max="11013" width="11.28515625" customWidth="1"/>
    <col min="11265" max="11265" width="7.5703125" customWidth="1"/>
    <col min="11266" max="11266" width="32" customWidth="1"/>
    <col min="11267" max="11267" width="7.42578125" customWidth="1"/>
    <col min="11268" max="11269" width="11.28515625" customWidth="1"/>
    <col min="11521" max="11521" width="7.5703125" customWidth="1"/>
    <col min="11522" max="11522" width="32" customWidth="1"/>
    <col min="11523" max="11523" width="7.42578125" customWidth="1"/>
    <col min="11524" max="11525" width="11.28515625" customWidth="1"/>
    <col min="11777" max="11777" width="7.5703125" customWidth="1"/>
    <col min="11778" max="11778" width="32" customWidth="1"/>
    <col min="11779" max="11779" width="7.42578125" customWidth="1"/>
    <col min="11780" max="11781" width="11.28515625" customWidth="1"/>
    <col min="12033" max="12033" width="7.5703125" customWidth="1"/>
    <col min="12034" max="12034" width="32" customWidth="1"/>
    <col min="12035" max="12035" width="7.42578125" customWidth="1"/>
    <col min="12036" max="12037" width="11.28515625" customWidth="1"/>
    <col min="12289" max="12289" width="7.5703125" customWidth="1"/>
    <col min="12290" max="12290" width="32" customWidth="1"/>
    <col min="12291" max="12291" width="7.42578125" customWidth="1"/>
    <col min="12292" max="12293" width="11.28515625" customWidth="1"/>
    <col min="12545" max="12545" width="7.5703125" customWidth="1"/>
    <col min="12546" max="12546" width="32" customWidth="1"/>
    <col min="12547" max="12547" width="7.42578125" customWidth="1"/>
    <col min="12548" max="12549" width="11.28515625" customWidth="1"/>
    <col min="12801" max="12801" width="7.5703125" customWidth="1"/>
    <col min="12802" max="12802" width="32" customWidth="1"/>
    <col min="12803" max="12803" width="7.42578125" customWidth="1"/>
    <col min="12804" max="12805" width="11.28515625" customWidth="1"/>
    <col min="13057" max="13057" width="7.5703125" customWidth="1"/>
    <col min="13058" max="13058" width="32" customWidth="1"/>
    <col min="13059" max="13059" width="7.42578125" customWidth="1"/>
    <col min="13060" max="13061" width="11.28515625" customWidth="1"/>
    <col min="13313" max="13313" width="7.5703125" customWidth="1"/>
    <col min="13314" max="13314" width="32" customWidth="1"/>
    <col min="13315" max="13315" width="7.42578125" customWidth="1"/>
    <col min="13316" max="13317" width="11.28515625" customWidth="1"/>
    <col min="13569" max="13569" width="7.5703125" customWidth="1"/>
    <col min="13570" max="13570" width="32" customWidth="1"/>
    <col min="13571" max="13571" width="7.42578125" customWidth="1"/>
    <col min="13572" max="13573" width="11.28515625" customWidth="1"/>
    <col min="13825" max="13825" width="7.5703125" customWidth="1"/>
    <col min="13826" max="13826" width="32" customWidth="1"/>
    <col min="13827" max="13827" width="7.42578125" customWidth="1"/>
    <col min="13828" max="13829" width="11.28515625" customWidth="1"/>
    <col min="14081" max="14081" width="7.5703125" customWidth="1"/>
    <col min="14082" max="14082" width="32" customWidth="1"/>
    <col min="14083" max="14083" width="7.42578125" customWidth="1"/>
    <col min="14084" max="14085" width="11.28515625" customWidth="1"/>
    <col min="14337" max="14337" width="7.5703125" customWidth="1"/>
    <col min="14338" max="14338" width="32" customWidth="1"/>
    <col min="14339" max="14339" width="7.42578125" customWidth="1"/>
    <col min="14340" max="14341" width="11.28515625" customWidth="1"/>
    <col min="14593" max="14593" width="7.5703125" customWidth="1"/>
    <col min="14594" max="14594" width="32" customWidth="1"/>
    <col min="14595" max="14595" width="7.42578125" customWidth="1"/>
    <col min="14596" max="14597" width="11.28515625" customWidth="1"/>
    <col min="14849" max="14849" width="7.5703125" customWidth="1"/>
    <col min="14850" max="14850" width="32" customWidth="1"/>
    <col min="14851" max="14851" width="7.42578125" customWidth="1"/>
    <col min="14852" max="14853" width="11.28515625" customWidth="1"/>
    <col min="15105" max="15105" width="7.5703125" customWidth="1"/>
    <col min="15106" max="15106" width="32" customWidth="1"/>
    <col min="15107" max="15107" width="7.42578125" customWidth="1"/>
    <col min="15108" max="15109" width="11.28515625" customWidth="1"/>
    <col min="15361" max="15361" width="7.5703125" customWidth="1"/>
    <col min="15362" max="15362" width="32" customWidth="1"/>
    <col min="15363" max="15363" width="7.42578125" customWidth="1"/>
    <col min="15364" max="15365" width="11.28515625" customWidth="1"/>
    <col min="15617" max="15617" width="7.5703125" customWidth="1"/>
    <col min="15618" max="15618" width="32" customWidth="1"/>
    <col min="15619" max="15619" width="7.42578125" customWidth="1"/>
    <col min="15620" max="15621" width="11.28515625" customWidth="1"/>
    <col min="15873" max="15873" width="7.5703125" customWidth="1"/>
    <col min="15874" max="15874" width="32" customWidth="1"/>
    <col min="15875" max="15875" width="7.42578125" customWidth="1"/>
    <col min="15876" max="15877" width="11.28515625" customWidth="1"/>
    <col min="16129" max="16129" width="7.5703125" customWidth="1"/>
    <col min="16130" max="16130" width="32" customWidth="1"/>
    <col min="16131" max="16131" width="7.42578125" customWidth="1"/>
    <col min="16132" max="16133" width="11.28515625" customWidth="1"/>
  </cols>
  <sheetData>
    <row r="1" spans="1:7" s="28" customFormat="1">
      <c r="A1" s="28" t="s">
        <v>215</v>
      </c>
    </row>
    <row r="2" spans="1:7" s="49" customFormat="1" ht="15.75">
      <c r="A2" s="413" t="s">
        <v>785</v>
      </c>
      <c r="B2" s="413"/>
      <c r="C2" s="413"/>
      <c r="D2" s="413"/>
      <c r="E2" s="413"/>
      <c r="F2" s="413"/>
      <c r="G2" s="413"/>
    </row>
    <row r="3" spans="1:7" s="49" customFormat="1" ht="15.75">
      <c r="A3" s="306"/>
      <c r="B3" s="413" t="s">
        <v>782</v>
      </c>
      <c r="C3" s="413"/>
      <c r="D3" s="413"/>
      <c r="E3" s="413"/>
      <c r="F3" s="413"/>
      <c r="G3" s="413"/>
    </row>
    <row r="4" spans="1:7" s="3" customFormat="1" ht="15.75">
      <c r="A4" s="414" t="s">
        <v>1</v>
      </c>
      <c r="B4" s="414"/>
      <c r="C4" s="414"/>
      <c r="D4" s="414"/>
      <c r="E4" s="414"/>
      <c r="F4" s="414"/>
      <c r="G4" s="414"/>
    </row>
    <row r="5" spans="1:7" ht="15.75" customHeight="1">
      <c r="A5" s="415" t="s">
        <v>2</v>
      </c>
      <c r="B5" s="415" t="s">
        <v>3</v>
      </c>
      <c r="C5" s="415" t="s">
        <v>4</v>
      </c>
      <c r="D5" s="416" t="s">
        <v>6</v>
      </c>
      <c r="E5" s="417" t="s">
        <v>216</v>
      </c>
      <c r="F5" s="417"/>
      <c r="G5" s="417"/>
    </row>
    <row r="6" spans="1:7" ht="15.75" customHeight="1">
      <c r="A6" s="415"/>
      <c r="B6" s="415"/>
      <c r="C6" s="415"/>
      <c r="D6" s="416"/>
      <c r="E6" s="416" t="s">
        <v>217</v>
      </c>
      <c r="F6" s="416" t="s">
        <v>9</v>
      </c>
      <c r="G6" s="416"/>
    </row>
    <row r="7" spans="1:7" ht="31.5">
      <c r="A7" s="415"/>
      <c r="B7" s="415"/>
      <c r="C7" s="415"/>
      <c r="D7" s="416"/>
      <c r="E7" s="416"/>
      <c r="F7" s="27" t="s">
        <v>218</v>
      </c>
      <c r="G7" s="29" t="s">
        <v>8</v>
      </c>
    </row>
    <row r="8" spans="1:7" ht="15.75">
      <c r="A8" s="303">
        <v>1</v>
      </c>
      <c r="B8" s="307" t="s">
        <v>70</v>
      </c>
      <c r="C8" s="303" t="s">
        <v>71</v>
      </c>
      <c r="D8" s="308">
        <v>11164.317219999999</v>
      </c>
      <c r="E8" s="308">
        <v>11448.3102</v>
      </c>
      <c r="F8" s="309">
        <v>283.9929800000009</v>
      </c>
      <c r="G8" s="308">
        <v>102.54375591810711</v>
      </c>
    </row>
    <row r="9" spans="1:7" ht="15.75">
      <c r="A9" s="11" t="s">
        <v>72</v>
      </c>
      <c r="B9" s="12" t="s">
        <v>73</v>
      </c>
      <c r="C9" s="11" t="s">
        <v>74</v>
      </c>
      <c r="D9" s="13">
        <v>845.97864000000004</v>
      </c>
      <c r="E9" s="13">
        <v>888.56819999999993</v>
      </c>
      <c r="F9" s="14">
        <v>42.589559999999892</v>
      </c>
      <c r="G9" s="13">
        <v>105.03435405886843</v>
      </c>
    </row>
    <row r="10" spans="1:7" ht="31.5">
      <c r="A10" s="15" t="s">
        <v>75</v>
      </c>
      <c r="B10" s="16" t="s">
        <v>76</v>
      </c>
      <c r="C10" s="15" t="s">
        <v>77</v>
      </c>
      <c r="D10" s="17">
        <v>405.89299999999997</v>
      </c>
      <c r="E10" s="13">
        <v>384.57400000000001</v>
      </c>
      <c r="F10" s="14">
        <v>-21.31899999999996</v>
      </c>
      <c r="G10" s="13">
        <v>94.747630533170081</v>
      </c>
    </row>
    <row r="11" spans="1:7" ht="31.5">
      <c r="A11" s="15"/>
      <c r="B11" s="16" t="s">
        <v>78</v>
      </c>
      <c r="C11" s="15" t="s">
        <v>79</v>
      </c>
      <c r="D11" s="17">
        <v>440.08564000000001</v>
      </c>
      <c r="E11" s="18">
        <v>503.99419999999998</v>
      </c>
      <c r="F11" s="19">
        <v>63.908559999999966</v>
      </c>
      <c r="G11" s="18">
        <v>114.52184624792574</v>
      </c>
    </row>
    <row r="12" spans="1:7" ht="15.75">
      <c r="A12" s="15"/>
      <c r="B12" s="16" t="s">
        <v>80</v>
      </c>
      <c r="C12" s="15" t="s">
        <v>81</v>
      </c>
      <c r="D12" s="17">
        <v>0</v>
      </c>
      <c r="E12" s="13">
        <v>0</v>
      </c>
      <c r="F12" s="8">
        <v>0</v>
      </c>
      <c r="G12" s="8">
        <v>0</v>
      </c>
    </row>
    <row r="13" spans="1:7" ht="15.75">
      <c r="A13" s="20" t="s">
        <v>82</v>
      </c>
      <c r="B13" s="12" t="s">
        <v>83</v>
      </c>
      <c r="C13" s="11" t="s">
        <v>84</v>
      </c>
      <c r="D13" s="21">
        <v>87.883530000000007</v>
      </c>
      <c r="E13" s="13">
        <v>543.20100000000002</v>
      </c>
      <c r="F13" s="14">
        <v>455.31747000000001</v>
      </c>
      <c r="G13" s="13">
        <v>618.09192234312843</v>
      </c>
    </row>
    <row r="14" spans="1:7" ht="15.75">
      <c r="A14" s="20" t="s">
        <v>85</v>
      </c>
      <c r="B14" s="12" t="s">
        <v>86</v>
      </c>
      <c r="C14" s="11" t="s">
        <v>87</v>
      </c>
      <c r="D14" s="21">
        <v>243.19191000000004</v>
      </c>
      <c r="E14" s="13">
        <v>388.65599999999995</v>
      </c>
      <c r="F14" s="14">
        <v>145.46408999999991</v>
      </c>
      <c r="G14" s="13">
        <v>159.81452672500492</v>
      </c>
    </row>
    <row r="15" spans="1:7" ht="15.75">
      <c r="A15" s="20" t="s">
        <v>88</v>
      </c>
      <c r="B15" s="12" t="s">
        <v>89</v>
      </c>
      <c r="C15" s="11" t="s">
        <v>90</v>
      </c>
      <c r="D15" s="21">
        <v>3045.37</v>
      </c>
      <c r="E15" s="13">
        <v>2582.1150000000002</v>
      </c>
      <c r="F15" s="14">
        <v>-463.25499999999965</v>
      </c>
      <c r="G15" s="13">
        <v>84.788219493854626</v>
      </c>
    </row>
    <row r="16" spans="1:7" ht="15.75">
      <c r="A16" s="11" t="s">
        <v>91</v>
      </c>
      <c r="B16" s="12" t="s">
        <v>92</v>
      </c>
      <c r="C16" s="11" t="s">
        <v>93</v>
      </c>
      <c r="D16" s="21">
        <v>1832.06</v>
      </c>
      <c r="E16" s="13">
        <v>2071.8309999999997</v>
      </c>
      <c r="F16" s="14">
        <v>239.77099999999973</v>
      </c>
      <c r="G16" s="13">
        <v>113.08750805104634</v>
      </c>
    </row>
    <row r="17" spans="1:7" ht="15.75">
      <c r="A17" s="11" t="s">
        <v>94</v>
      </c>
      <c r="B17" s="12" t="s">
        <v>95</v>
      </c>
      <c r="C17" s="11" t="s">
        <v>96</v>
      </c>
      <c r="D17" s="21">
        <v>5050.2131399999998</v>
      </c>
      <c r="E17" s="13">
        <v>4898.9969999999994</v>
      </c>
      <c r="F17" s="14">
        <v>-151.21614000000045</v>
      </c>
      <c r="G17" s="13">
        <v>97.00574736534783</v>
      </c>
    </row>
    <row r="18" spans="1:7" ht="31.5">
      <c r="A18" s="15" t="s">
        <v>75</v>
      </c>
      <c r="B18" s="16" t="s">
        <v>97</v>
      </c>
      <c r="C18" s="15" t="s">
        <v>98</v>
      </c>
      <c r="D18" s="17">
        <v>0</v>
      </c>
      <c r="E18" s="18">
        <v>3474.7299999999996</v>
      </c>
      <c r="F18" s="19">
        <v>0</v>
      </c>
      <c r="G18" s="18">
        <v>0</v>
      </c>
    </row>
    <row r="19" spans="1:7" ht="15.75">
      <c r="A19" s="11" t="s">
        <v>99</v>
      </c>
      <c r="B19" s="12" t="s">
        <v>100</v>
      </c>
      <c r="C19" s="11" t="s">
        <v>101</v>
      </c>
      <c r="D19" s="21">
        <v>58.07</v>
      </c>
      <c r="E19" s="13">
        <v>73.162000000000006</v>
      </c>
      <c r="F19" s="14">
        <v>15.092000000000006</v>
      </c>
      <c r="G19" s="13">
        <v>125.98932323058378</v>
      </c>
    </row>
    <row r="20" spans="1:7" ht="15.75">
      <c r="A20" s="11" t="s">
        <v>102</v>
      </c>
      <c r="B20" s="12" t="s">
        <v>103</v>
      </c>
      <c r="C20" s="11" t="s">
        <v>104</v>
      </c>
      <c r="D20" s="21">
        <v>0</v>
      </c>
      <c r="E20" s="13">
        <v>0</v>
      </c>
      <c r="F20" s="14">
        <v>0</v>
      </c>
      <c r="G20" s="13">
        <v>0</v>
      </c>
    </row>
    <row r="21" spans="1:7" ht="15.75">
      <c r="A21" s="11" t="s">
        <v>105</v>
      </c>
      <c r="B21" s="12" t="s">
        <v>106</v>
      </c>
      <c r="C21" s="11" t="s">
        <v>107</v>
      </c>
      <c r="D21" s="21">
        <v>1.55</v>
      </c>
      <c r="E21" s="13">
        <v>1.78</v>
      </c>
      <c r="F21" s="14">
        <v>0.22999999999999998</v>
      </c>
      <c r="G21" s="13">
        <v>114.83870967741936</v>
      </c>
    </row>
    <row r="22" spans="1:7" ht="15.75">
      <c r="A22" s="7">
        <v>2</v>
      </c>
      <c r="B22" s="10" t="s">
        <v>108</v>
      </c>
      <c r="C22" s="5" t="s">
        <v>109</v>
      </c>
      <c r="D22" s="22">
        <v>2123.7085200000006</v>
      </c>
      <c r="E22" s="8">
        <v>1467.127</v>
      </c>
      <c r="F22" s="9">
        <v>-656.58152000000064</v>
      </c>
      <c r="G22" s="8">
        <v>69.083256302988303</v>
      </c>
    </row>
    <row r="23" spans="1:7" ht="15.75">
      <c r="A23" s="11" t="s">
        <v>110</v>
      </c>
      <c r="B23" s="12" t="s">
        <v>111</v>
      </c>
      <c r="C23" s="11" t="s">
        <v>112</v>
      </c>
      <c r="D23" s="21">
        <v>245.38489999999999</v>
      </c>
      <c r="E23" s="13">
        <v>222.77100000000002</v>
      </c>
      <c r="F23" s="14">
        <v>-22.613899999999973</v>
      </c>
      <c r="G23" s="13">
        <v>90.784314764274427</v>
      </c>
    </row>
    <row r="24" spans="1:7" ht="15.75">
      <c r="A24" s="11" t="s">
        <v>113</v>
      </c>
      <c r="B24" s="12" t="s">
        <v>114</v>
      </c>
      <c r="C24" s="11" t="s">
        <v>115</v>
      </c>
      <c r="D24" s="21">
        <v>30.481900000000003</v>
      </c>
      <c r="E24" s="13">
        <v>22.655999999999999</v>
      </c>
      <c r="F24" s="14">
        <v>-7.8259000000000043</v>
      </c>
      <c r="G24" s="13">
        <v>74.326075474297852</v>
      </c>
    </row>
    <row r="25" spans="1:7" ht="15.75">
      <c r="A25" s="11" t="s">
        <v>116</v>
      </c>
      <c r="B25" s="12" t="s">
        <v>117</v>
      </c>
      <c r="C25" s="11" t="s">
        <v>118</v>
      </c>
      <c r="D25" s="21">
        <v>0</v>
      </c>
      <c r="E25" s="13">
        <v>0</v>
      </c>
      <c r="F25" s="14">
        <v>0</v>
      </c>
      <c r="G25" s="13">
        <v>0</v>
      </c>
    </row>
    <row r="26" spans="1:7" ht="15.75">
      <c r="A26" s="20" t="s">
        <v>119</v>
      </c>
      <c r="B26" s="12" t="s">
        <v>120</v>
      </c>
      <c r="C26" s="11" t="s">
        <v>121</v>
      </c>
      <c r="D26" s="21">
        <v>0</v>
      </c>
      <c r="E26" s="13">
        <v>0</v>
      </c>
      <c r="F26" s="14">
        <v>0</v>
      </c>
      <c r="G26" s="13">
        <v>0</v>
      </c>
    </row>
    <row r="27" spans="1:7" ht="15.75">
      <c r="A27" s="11" t="s">
        <v>122</v>
      </c>
      <c r="B27" s="12" t="s">
        <v>123</v>
      </c>
      <c r="C27" s="11" t="s">
        <v>124</v>
      </c>
      <c r="D27" s="21">
        <v>56.480699999999999</v>
      </c>
      <c r="E27" s="13">
        <v>21.32</v>
      </c>
      <c r="F27" s="14">
        <v>-35.160699999999999</v>
      </c>
      <c r="G27" s="13">
        <v>37.747407521507348</v>
      </c>
    </row>
    <row r="28" spans="1:7" ht="31.5">
      <c r="A28" s="11" t="s">
        <v>125</v>
      </c>
      <c r="B28" s="12" t="s">
        <v>126</v>
      </c>
      <c r="C28" s="11" t="s">
        <v>127</v>
      </c>
      <c r="D28" s="21">
        <v>40.988170000000004</v>
      </c>
      <c r="E28" s="13">
        <v>9.6189999999999998</v>
      </c>
      <c r="F28" s="14">
        <v>-31.369170000000004</v>
      </c>
      <c r="G28" s="13">
        <v>23.467746913316692</v>
      </c>
    </row>
    <row r="29" spans="1:7" ht="31.5">
      <c r="A29" s="11" t="s">
        <v>128</v>
      </c>
      <c r="B29" s="12" t="s">
        <v>129</v>
      </c>
      <c r="C29" s="11" t="s">
        <v>130</v>
      </c>
      <c r="D29" s="21">
        <v>2</v>
      </c>
      <c r="E29" s="13">
        <v>0</v>
      </c>
      <c r="F29" s="14">
        <v>-2</v>
      </c>
      <c r="G29" s="13">
        <v>0</v>
      </c>
    </row>
    <row r="30" spans="1:7" ht="31.5">
      <c r="A30" s="11" t="s">
        <v>131</v>
      </c>
      <c r="B30" s="12" t="s">
        <v>132</v>
      </c>
      <c r="C30" s="11" t="s">
        <v>133</v>
      </c>
      <c r="D30" s="21">
        <v>35.269999999999996</v>
      </c>
      <c r="E30" s="13">
        <v>38.549999999999997</v>
      </c>
      <c r="F30" s="14">
        <v>3.2800000000000011</v>
      </c>
      <c r="G30" s="13">
        <v>109.29968812021549</v>
      </c>
    </row>
    <row r="31" spans="1:7" ht="31.5">
      <c r="A31" s="11" t="s">
        <v>134</v>
      </c>
      <c r="B31" s="12" t="s">
        <v>135</v>
      </c>
      <c r="C31" s="11" t="s">
        <v>136</v>
      </c>
      <c r="D31" s="21">
        <v>573.2006550000001</v>
      </c>
      <c r="E31" s="13">
        <v>408.21599999999984</v>
      </c>
      <c r="F31" s="14">
        <v>-164.98465500000026</v>
      </c>
      <c r="G31" s="13">
        <v>71.216945835485788</v>
      </c>
    </row>
    <row r="32" spans="1:7" ht="15.75">
      <c r="A32" s="15" t="s">
        <v>75</v>
      </c>
      <c r="B32" s="23" t="s">
        <v>137</v>
      </c>
      <c r="C32" s="15" t="s">
        <v>138</v>
      </c>
      <c r="D32" s="17">
        <v>320.80203999999998</v>
      </c>
      <c r="E32" s="18">
        <v>260.577</v>
      </c>
      <c r="F32" s="14">
        <v>-60.225039999999979</v>
      </c>
      <c r="G32" s="13">
        <v>81.226727859960008</v>
      </c>
    </row>
    <row r="33" spans="1:7" ht="15.75">
      <c r="A33" s="15" t="s">
        <v>75</v>
      </c>
      <c r="B33" s="23" t="s">
        <v>139</v>
      </c>
      <c r="C33" s="15" t="s">
        <v>140</v>
      </c>
      <c r="D33" s="17">
        <v>30.552</v>
      </c>
      <c r="E33" s="18">
        <v>18.978999999999999</v>
      </c>
      <c r="F33" s="14">
        <v>-11.573</v>
      </c>
      <c r="G33" s="13">
        <v>62.120319455354803</v>
      </c>
    </row>
    <row r="34" spans="1:7" ht="15.75">
      <c r="A34" s="15" t="s">
        <v>75</v>
      </c>
      <c r="B34" s="23" t="s">
        <v>141</v>
      </c>
      <c r="C34" s="15" t="s">
        <v>142</v>
      </c>
      <c r="D34" s="17">
        <v>21.18</v>
      </c>
      <c r="E34" s="18">
        <v>4.5419999999999998</v>
      </c>
      <c r="F34" s="14">
        <v>-16.637999999999998</v>
      </c>
      <c r="G34" s="13">
        <v>21.444759206798867</v>
      </c>
    </row>
    <row r="35" spans="1:7" ht="15.75">
      <c r="A35" s="15" t="s">
        <v>75</v>
      </c>
      <c r="B35" s="23" t="s">
        <v>143</v>
      </c>
      <c r="C35" s="15" t="s">
        <v>144</v>
      </c>
      <c r="D35" s="17">
        <v>12.820000000000002</v>
      </c>
      <c r="E35" s="18">
        <v>6.57</v>
      </c>
      <c r="F35" s="14">
        <v>-6.2500000000000018</v>
      </c>
      <c r="G35" s="13">
        <v>51.248049921996873</v>
      </c>
    </row>
    <row r="36" spans="1:7" ht="15.75">
      <c r="A36" s="15" t="s">
        <v>75</v>
      </c>
      <c r="B36" s="23" t="s">
        <v>145</v>
      </c>
      <c r="C36" s="15" t="s">
        <v>146</v>
      </c>
      <c r="D36" s="17">
        <v>40.581099999999999</v>
      </c>
      <c r="E36" s="18">
        <v>32.173999999999999</v>
      </c>
      <c r="F36" s="14">
        <v>-8.4070999999999998</v>
      </c>
      <c r="G36" s="13">
        <v>79.283213121379163</v>
      </c>
    </row>
    <row r="37" spans="1:7" ht="15.75">
      <c r="A37" s="15" t="s">
        <v>75</v>
      </c>
      <c r="B37" s="23" t="s">
        <v>147</v>
      </c>
      <c r="C37" s="15" t="s">
        <v>148</v>
      </c>
      <c r="D37" s="17">
        <v>55.85</v>
      </c>
      <c r="E37" s="18">
        <v>1.52</v>
      </c>
      <c r="F37" s="14">
        <v>-54.33</v>
      </c>
      <c r="G37" s="13">
        <v>2.7215756490599823</v>
      </c>
    </row>
    <row r="38" spans="1:7" ht="15.75">
      <c r="A38" s="15" t="s">
        <v>75</v>
      </c>
      <c r="B38" s="23" t="s">
        <v>149</v>
      </c>
      <c r="C38" s="15" t="s">
        <v>150</v>
      </c>
      <c r="D38" s="17">
        <v>154.84565000000001</v>
      </c>
      <c r="E38" s="18">
        <v>42.247999999999998</v>
      </c>
      <c r="F38" s="14">
        <v>-112.59765000000002</v>
      </c>
      <c r="G38" s="13">
        <v>27.283943720730932</v>
      </c>
    </row>
    <row r="39" spans="1:7" ht="31.5">
      <c r="A39" s="15" t="s">
        <v>75</v>
      </c>
      <c r="B39" s="23" t="s">
        <v>151</v>
      </c>
      <c r="C39" s="15" t="s">
        <v>152</v>
      </c>
      <c r="D39" s="17">
        <v>3.4300000000000006</v>
      </c>
      <c r="E39" s="18">
        <v>1.25</v>
      </c>
      <c r="F39" s="14">
        <v>-2.1800000000000006</v>
      </c>
      <c r="G39" s="13">
        <v>36.443148688046641</v>
      </c>
    </row>
    <row r="40" spans="1:7" ht="31.5">
      <c r="A40" s="15" t="s">
        <v>75</v>
      </c>
      <c r="B40" s="23" t="s">
        <v>153</v>
      </c>
      <c r="C40" s="15" t="s">
        <v>154</v>
      </c>
      <c r="D40" s="17">
        <v>0</v>
      </c>
      <c r="E40" s="18">
        <v>0</v>
      </c>
      <c r="F40" s="14">
        <v>0</v>
      </c>
      <c r="G40" s="13">
        <v>0</v>
      </c>
    </row>
    <row r="41" spans="1:7" ht="31.5">
      <c r="A41" s="15" t="s">
        <v>75</v>
      </c>
      <c r="B41" s="16" t="s">
        <v>155</v>
      </c>
      <c r="C41" s="15" t="s">
        <v>156</v>
      </c>
      <c r="D41" s="17">
        <v>2.0300000000000002</v>
      </c>
      <c r="E41" s="18">
        <v>0.15000000000000002</v>
      </c>
      <c r="F41" s="19">
        <v>-1.8800000000000003</v>
      </c>
      <c r="G41" s="18">
        <v>7.389162561576355</v>
      </c>
    </row>
    <row r="42" spans="1:7" ht="15.75">
      <c r="A42" s="15" t="s">
        <v>75</v>
      </c>
      <c r="B42" s="16" t="s">
        <v>157</v>
      </c>
      <c r="C42" s="15" t="s">
        <v>158</v>
      </c>
      <c r="D42" s="17">
        <v>38.3048</v>
      </c>
      <c r="E42" s="18">
        <v>3.8299999999999996</v>
      </c>
      <c r="F42" s="19">
        <v>-34.474800000000002</v>
      </c>
      <c r="G42" s="18">
        <v>9.998746893339737</v>
      </c>
    </row>
    <row r="43" spans="1:7" ht="15.75">
      <c r="A43" s="15" t="s">
        <v>75</v>
      </c>
      <c r="B43" s="16" t="s">
        <v>159</v>
      </c>
      <c r="C43" s="15" t="s">
        <v>160</v>
      </c>
      <c r="D43" s="17">
        <v>5.69</v>
      </c>
      <c r="E43" s="18">
        <v>0.78</v>
      </c>
      <c r="F43" s="19">
        <v>-4.91</v>
      </c>
      <c r="G43" s="18">
        <v>13.708260105448153</v>
      </c>
    </row>
    <row r="44" spans="1:7" ht="31.5">
      <c r="A44" s="15" t="s">
        <v>75</v>
      </c>
      <c r="B44" s="16" t="s">
        <v>161</v>
      </c>
      <c r="C44" s="15" t="s">
        <v>162</v>
      </c>
      <c r="D44" s="17">
        <v>44.941690000000001</v>
      </c>
      <c r="E44" s="18">
        <v>32.243000000000002</v>
      </c>
      <c r="F44" s="19">
        <v>-12.698689999999999</v>
      </c>
      <c r="G44" s="18">
        <v>71.74407548981803</v>
      </c>
    </row>
    <row r="45" spans="1:7" ht="31.5">
      <c r="A45" s="15" t="s">
        <v>75</v>
      </c>
      <c r="B45" s="23" t="s">
        <v>163</v>
      </c>
      <c r="C45" s="15" t="s">
        <v>164</v>
      </c>
      <c r="D45" s="17">
        <v>0</v>
      </c>
      <c r="E45" s="18">
        <v>0</v>
      </c>
      <c r="F45" s="14">
        <v>0</v>
      </c>
      <c r="G45" s="13">
        <v>0</v>
      </c>
    </row>
    <row r="46" spans="1:7" ht="31.5">
      <c r="A46" s="15" t="s">
        <v>75</v>
      </c>
      <c r="B46" s="23" t="s">
        <v>165</v>
      </c>
      <c r="C46" s="15" t="s">
        <v>166</v>
      </c>
      <c r="D46" s="17">
        <v>2.5300000000000002</v>
      </c>
      <c r="E46" s="18">
        <v>1.5629999999999999</v>
      </c>
      <c r="F46" s="14">
        <v>-0.9670000000000003</v>
      </c>
      <c r="G46" s="13">
        <v>61.778656126482204</v>
      </c>
    </row>
    <row r="47" spans="1:7" ht="15.75">
      <c r="A47" s="15" t="s">
        <v>75</v>
      </c>
      <c r="B47" s="23" t="s">
        <v>167</v>
      </c>
      <c r="C47" s="15" t="s">
        <v>168</v>
      </c>
      <c r="D47" s="17">
        <v>2.14</v>
      </c>
      <c r="E47" s="18">
        <v>1.79</v>
      </c>
      <c r="F47" s="14">
        <v>-0.35000000000000009</v>
      </c>
      <c r="G47" s="13">
        <v>83.644859813084111</v>
      </c>
    </row>
    <row r="48" spans="1:7" ht="15.75">
      <c r="A48" s="11" t="s">
        <v>169</v>
      </c>
      <c r="B48" s="12" t="s">
        <v>170</v>
      </c>
      <c r="C48" s="11" t="s">
        <v>171</v>
      </c>
      <c r="D48" s="21">
        <v>109.49499999999999</v>
      </c>
      <c r="E48" s="13">
        <v>0</v>
      </c>
      <c r="F48" s="14">
        <v>-109.49499999999999</v>
      </c>
      <c r="G48" s="13">
        <v>0</v>
      </c>
    </row>
    <row r="49" spans="1:7" ht="15.75">
      <c r="A49" s="11" t="s">
        <v>172</v>
      </c>
      <c r="B49" s="12" t="s">
        <v>173</v>
      </c>
      <c r="C49" s="11" t="s">
        <v>174</v>
      </c>
      <c r="D49" s="21">
        <v>5.2301399999999996</v>
      </c>
      <c r="E49" s="13">
        <v>3.4009999999999998</v>
      </c>
      <c r="F49" s="14">
        <v>-1.8291399999999998</v>
      </c>
      <c r="G49" s="13">
        <v>65.026940005430063</v>
      </c>
    </row>
    <row r="50" spans="1:7" ht="31.5">
      <c r="A50" s="24" t="s">
        <v>175</v>
      </c>
      <c r="B50" s="12" t="s">
        <v>176</v>
      </c>
      <c r="C50" s="11" t="s">
        <v>177</v>
      </c>
      <c r="D50" s="21">
        <v>23.516500000000001</v>
      </c>
      <c r="E50" s="13">
        <v>33.209999999999994</v>
      </c>
      <c r="F50" s="14">
        <v>9.6934999999999931</v>
      </c>
      <c r="G50" s="13">
        <v>141.21999447196646</v>
      </c>
    </row>
    <row r="51" spans="1:7" ht="15.75">
      <c r="A51" s="11" t="s">
        <v>178</v>
      </c>
      <c r="B51" s="12" t="s">
        <v>179</v>
      </c>
      <c r="C51" s="11" t="s">
        <v>180</v>
      </c>
      <c r="D51" s="21">
        <v>165.86090000000002</v>
      </c>
      <c r="E51" s="13">
        <v>149.011</v>
      </c>
      <c r="F51" s="14">
        <v>-16.849900000000019</v>
      </c>
      <c r="G51" s="13">
        <v>89.840945032855828</v>
      </c>
    </row>
    <row r="52" spans="1:7" ht="15.75">
      <c r="A52" s="11" t="s">
        <v>181</v>
      </c>
      <c r="B52" s="12" t="s">
        <v>182</v>
      </c>
      <c r="C52" s="11" t="s">
        <v>183</v>
      </c>
      <c r="D52" s="21">
        <v>380.89321999999999</v>
      </c>
      <c r="E52" s="13">
        <v>273.41299999999995</v>
      </c>
      <c r="F52" s="14">
        <v>-107.48022000000003</v>
      </c>
      <c r="G52" s="13">
        <v>71.782060074474401</v>
      </c>
    </row>
    <row r="53" spans="1:7" ht="15.75">
      <c r="A53" s="11" t="s">
        <v>184</v>
      </c>
      <c r="B53" s="12" t="s">
        <v>185</v>
      </c>
      <c r="C53" s="11" t="s">
        <v>186</v>
      </c>
      <c r="D53" s="21">
        <v>19.518419999999995</v>
      </c>
      <c r="E53" s="13">
        <v>19.044</v>
      </c>
      <c r="F53" s="14">
        <v>-0.47441999999999496</v>
      </c>
      <c r="G53" s="13">
        <v>97.569372930800782</v>
      </c>
    </row>
    <row r="54" spans="1:7" ht="31.5">
      <c r="A54" s="11" t="s">
        <v>187</v>
      </c>
      <c r="B54" s="12" t="s">
        <v>188</v>
      </c>
      <c r="C54" s="11" t="s">
        <v>189</v>
      </c>
      <c r="D54" s="21">
        <v>10.81122</v>
      </c>
      <c r="E54" s="13">
        <v>5.5630000000000006</v>
      </c>
      <c r="F54" s="14">
        <v>-5.2482199999999999</v>
      </c>
      <c r="G54" s="13">
        <v>51.455802397879246</v>
      </c>
    </row>
    <row r="55" spans="1:7" ht="15.75">
      <c r="A55" s="11" t="s">
        <v>190</v>
      </c>
      <c r="B55" s="12" t="s">
        <v>191</v>
      </c>
      <c r="C55" s="11" t="s">
        <v>192</v>
      </c>
      <c r="D55" s="21">
        <v>0</v>
      </c>
      <c r="E55" s="13">
        <v>0</v>
      </c>
      <c r="F55" s="14">
        <v>0</v>
      </c>
      <c r="G55" s="13">
        <v>0</v>
      </c>
    </row>
    <row r="56" spans="1:7" ht="15.75">
      <c r="A56" s="11" t="s">
        <v>193</v>
      </c>
      <c r="B56" s="12" t="s">
        <v>194</v>
      </c>
      <c r="C56" s="11" t="s">
        <v>195</v>
      </c>
      <c r="D56" s="21">
        <v>0.38</v>
      </c>
      <c r="E56" s="13">
        <v>0.33</v>
      </c>
      <c r="F56" s="14">
        <v>-4.9999999999999989E-2</v>
      </c>
      <c r="G56" s="13">
        <v>86.842105263157904</v>
      </c>
    </row>
    <row r="57" spans="1:7" ht="15.75">
      <c r="A57" s="11" t="s">
        <v>196</v>
      </c>
      <c r="B57" s="12" t="s">
        <v>197</v>
      </c>
      <c r="C57" s="11" t="s">
        <v>198</v>
      </c>
      <c r="D57" s="21">
        <v>257.11017000000004</v>
      </c>
      <c r="E57" s="13">
        <v>258.34300000000002</v>
      </c>
      <c r="F57" s="14">
        <v>1.2328299999999786</v>
      </c>
      <c r="G57" s="13">
        <v>100.4794948406747</v>
      </c>
    </row>
    <row r="58" spans="1:7" ht="15.75">
      <c r="A58" s="11" t="s">
        <v>199</v>
      </c>
      <c r="B58" s="12" t="s">
        <v>200</v>
      </c>
      <c r="C58" s="11" t="s">
        <v>201</v>
      </c>
      <c r="D58" s="21">
        <v>0</v>
      </c>
      <c r="E58" s="13">
        <v>0</v>
      </c>
      <c r="F58" s="14">
        <v>0</v>
      </c>
      <c r="G58" s="13">
        <v>0</v>
      </c>
    </row>
    <row r="59" spans="1:7" ht="15.75">
      <c r="A59" s="11" t="s">
        <v>202</v>
      </c>
      <c r="B59" s="12" t="s">
        <v>203</v>
      </c>
      <c r="C59" s="11" t="s">
        <v>204</v>
      </c>
      <c r="D59" s="21">
        <v>4.59</v>
      </c>
      <c r="E59" s="13">
        <v>1.68</v>
      </c>
      <c r="F59" s="14">
        <v>-2.91</v>
      </c>
      <c r="G59" s="13">
        <v>36.601307189542482</v>
      </c>
    </row>
    <row r="60" spans="1:7" ht="15.75">
      <c r="A60" s="5">
        <v>3</v>
      </c>
      <c r="B60" s="10" t="s">
        <v>205</v>
      </c>
      <c r="C60" s="5" t="s">
        <v>206</v>
      </c>
      <c r="D60" s="8">
        <v>57.871459999999999</v>
      </c>
      <c r="E60" s="8">
        <v>430.41899999999998</v>
      </c>
      <c r="F60" s="9">
        <v>372.54753999999997</v>
      </c>
      <c r="G60" s="8">
        <v>743.75002807947124</v>
      </c>
    </row>
  </sheetData>
  <mergeCells count="10">
    <mergeCell ref="A2:G2"/>
    <mergeCell ref="A4:G4"/>
    <mergeCell ref="A5:A7"/>
    <mergeCell ref="B5:B7"/>
    <mergeCell ref="C5:C7"/>
    <mergeCell ref="D5:D7"/>
    <mergeCell ref="E5:G5"/>
    <mergeCell ref="E6:E7"/>
    <mergeCell ref="F6:G6"/>
    <mergeCell ref="B3:G3"/>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B95"/>
  <sheetViews>
    <sheetView tabSelected="1" workbookViewId="0">
      <pane xSplit="4" ySplit="9" topLeftCell="G10" activePane="bottomRight" state="frozen"/>
      <selection activeCell="A2" sqref="A2"/>
      <selection pane="topRight" activeCell="E2" sqref="E2"/>
      <selection pane="bottomLeft" activeCell="A10" sqref="A10"/>
      <selection pane="bottomRight" activeCell="K64" sqref="K64"/>
    </sheetView>
  </sheetViews>
  <sheetFormatPr defaultRowHeight="15.75"/>
  <cols>
    <col min="1" max="1" width="6.7109375" style="182" customWidth="1"/>
    <col min="2" max="2" width="28.140625" style="182" customWidth="1"/>
    <col min="3" max="3" width="7.5703125" style="94" customWidth="1"/>
    <col min="4" max="5" width="13.5703125" style="94" hidden="1" customWidth="1"/>
    <col min="6" max="6" width="12.42578125" style="184" hidden="1" customWidth="1"/>
    <col min="7" max="7" width="11.140625" style="202" customWidth="1"/>
    <col min="8" max="8" width="8.85546875" style="202" hidden="1" customWidth="1"/>
    <col min="9" max="16" width="10.42578125" style="202" customWidth="1"/>
    <col min="17" max="17" width="11.28515625" style="202" hidden="1" customWidth="1"/>
    <col min="18" max="18" width="11" style="202" hidden="1" customWidth="1"/>
    <col min="19" max="26" width="10.85546875" style="202" hidden="1" customWidth="1"/>
    <col min="27" max="27" width="11.85546875" style="202" hidden="1" customWidth="1"/>
    <col min="28" max="32" width="11.85546875" style="182" hidden="1" customWidth="1"/>
    <col min="33" max="33" width="13.42578125" style="182" hidden="1" customWidth="1"/>
    <col min="34" max="34" width="14.140625" style="184" hidden="1" customWidth="1"/>
    <col min="35" max="35" width="13.7109375" style="182" hidden="1" customWidth="1"/>
    <col min="36" max="39" width="9.42578125" style="182" hidden="1" customWidth="1"/>
    <col min="40" max="40" width="10.85546875" style="182" hidden="1" customWidth="1"/>
    <col min="41" max="41" width="13.140625" style="182" hidden="1" customWidth="1"/>
    <col min="42" max="42" width="12.28515625" style="182" hidden="1" customWidth="1"/>
    <col min="43" max="44" width="9.42578125" style="182" hidden="1" customWidth="1"/>
    <col min="45" max="45" width="9.28515625" style="182" hidden="1" customWidth="1"/>
    <col min="46" max="54" width="0" style="182" hidden="1" customWidth="1"/>
    <col min="55" max="253" width="9.140625" style="182"/>
    <col min="254" max="254" width="8.7109375" style="182" customWidth="1"/>
    <col min="255" max="255" width="28.85546875" style="182" customWidth="1"/>
    <col min="256" max="256" width="7.5703125" style="182" customWidth="1"/>
    <col min="257" max="259" width="0" style="182" hidden="1" customWidth="1"/>
    <col min="260" max="260" width="13.42578125" style="182" customWidth="1"/>
    <col min="261" max="261" width="0" style="182" hidden="1" customWidth="1"/>
    <col min="262" max="268" width="11" style="182" customWidth="1"/>
    <col min="269" max="269" width="10.85546875" style="182" customWidth="1"/>
    <col min="270" max="307" width="0" style="182" hidden="1" customWidth="1"/>
    <col min="308" max="509" width="9.140625" style="182"/>
    <col min="510" max="510" width="8.7109375" style="182" customWidth="1"/>
    <col min="511" max="511" width="28.85546875" style="182" customWidth="1"/>
    <col min="512" max="512" width="7.5703125" style="182" customWidth="1"/>
    <col min="513" max="515" width="0" style="182" hidden="1" customWidth="1"/>
    <col min="516" max="516" width="13.42578125" style="182" customWidth="1"/>
    <col min="517" max="517" width="0" style="182" hidden="1" customWidth="1"/>
    <col min="518" max="524" width="11" style="182" customWidth="1"/>
    <col min="525" max="525" width="10.85546875" style="182" customWidth="1"/>
    <col min="526" max="563" width="0" style="182" hidden="1" customWidth="1"/>
    <col min="564" max="765" width="9.140625" style="182"/>
    <col min="766" max="766" width="8.7109375" style="182" customWidth="1"/>
    <col min="767" max="767" width="28.85546875" style="182" customWidth="1"/>
    <col min="768" max="768" width="7.5703125" style="182" customWidth="1"/>
    <col min="769" max="771" width="0" style="182" hidden="1" customWidth="1"/>
    <col min="772" max="772" width="13.42578125" style="182" customWidth="1"/>
    <col min="773" max="773" width="0" style="182" hidden="1" customWidth="1"/>
    <col min="774" max="780" width="11" style="182" customWidth="1"/>
    <col min="781" max="781" width="10.85546875" style="182" customWidth="1"/>
    <col min="782" max="819" width="0" style="182" hidden="1" customWidth="1"/>
    <col min="820" max="1021" width="9.140625" style="182"/>
    <col min="1022" max="1022" width="8.7109375" style="182" customWidth="1"/>
    <col min="1023" max="1023" width="28.85546875" style="182" customWidth="1"/>
    <col min="1024" max="1024" width="7.5703125" style="182" customWidth="1"/>
    <col min="1025" max="1027" width="0" style="182" hidden="1" customWidth="1"/>
    <col min="1028" max="1028" width="13.42578125" style="182" customWidth="1"/>
    <col min="1029" max="1029" width="0" style="182" hidden="1" customWidth="1"/>
    <col min="1030" max="1036" width="11" style="182" customWidth="1"/>
    <col min="1037" max="1037" width="10.85546875" style="182" customWidth="1"/>
    <col min="1038" max="1075" width="0" style="182" hidden="1" customWidth="1"/>
    <col min="1076" max="1277" width="9.140625" style="182"/>
    <col min="1278" max="1278" width="8.7109375" style="182" customWidth="1"/>
    <col min="1279" max="1279" width="28.85546875" style="182" customWidth="1"/>
    <col min="1280" max="1280" width="7.5703125" style="182" customWidth="1"/>
    <col min="1281" max="1283" width="0" style="182" hidden="1" customWidth="1"/>
    <col min="1284" max="1284" width="13.42578125" style="182" customWidth="1"/>
    <col min="1285" max="1285" width="0" style="182" hidden="1" customWidth="1"/>
    <col min="1286" max="1292" width="11" style="182" customWidth="1"/>
    <col min="1293" max="1293" width="10.85546875" style="182" customWidth="1"/>
    <col min="1294" max="1331" width="0" style="182" hidden="1" customWidth="1"/>
    <col min="1332" max="1533" width="9.140625" style="182"/>
    <col min="1534" max="1534" width="8.7109375" style="182" customWidth="1"/>
    <col min="1535" max="1535" width="28.85546875" style="182" customWidth="1"/>
    <col min="1536" max="1536" width="7.5703125" style="182" customWidth="1"/>
    <col min="1537" max="1539" width="0" style="182" hidden="1" customWidth="1"/>
    <col min="1540" max="1540" width="13.42578125" style="182" customWidth="1"/>
    <col min="1541" max="1541" width="0" style="182" hidden="1" customWidth="1"/>
    <col min="1542" max="1548" width="11" style="182" customWidth="1"/>
    <col min="1549" max="1549" width="10.85546875" style="182" customWidth="1"/>
    <col min="1550" max="1587" width="0" style="182" hidden="1" customWidth="1"/>
    <col min="1588" max="1789" width="9.140625" style="182"/>
    <col min="1790" max="1790" width="8.7109375" style="182" customWidth="1"/>
    <col min="1791" max="1791" width="28.85546875" style="182" customWidth="1"/>
    <col min="1792" max="1792" width="7.5703125" style="182" customWidth="1"/>
    <col min="1793" max="1795" width="0" style="182" hidden="1" customWidth="1"/>
    <col min="1796" max="1796" width="13.42578125" style="182" customWidth="1"/>
    <col min="1797" max="1797" width="0" style="182" hidden="1" customWidth="1"/>
    <col min="1798" max="1804" width="11" style="182" customWidth="1"/>
    <col min="1805" max="1805" width="10.85546875" style="182" customWidth="1"/>
    <col min="1806" max="1843" width="0" style="182" hidden="1" customWidth="1"/>
    <col min="1844" max="2045" width="9.140625" style="182"/>
    <col min="2046" max="2046" width="8.7109375" style="182" customWidth="1"/>
    <col min="2047" max="2047" width="28.85546875" style="182" customWidth="1"/>
    <col min="2048" max="2048" width="7.5703125" style="182" customWidth="1"/>
    <col min="2049" max="2051" width="0" style="182" hidden="1" customWidth="1"/>
    <col min="2052" max="2052" width="13.42578125" style="182" customWidth="1"/>
    <col min="2053" max="2053" width="0" style="182" hidden="1" customWidth="1"/>
    <col min="2054" max="2060" width="11" style="182" customWidth="1"/>
    <col min="2061" max="2061" width="10.85546875" style="182" customWidth="1"/>
    <col min="2062" max="2099" width="0" style="182" hidden="1" customWidth="1"/>
    <col min="2100" max="2301" width="9.140625" style="182"/>
    <col min="2302" max="2302" width="8.7109375" style="182" customWidth="1"/>
    <col min="2303" max="2303" width="28.85546875" style="182" customWidth="1"/>
    <col min="2304" max="2304" width="7.5703125" style="182" customWidth="1"/>
    <col min="2305" max="2307" width="0" style="182" hidden="1" customWidth="1"/>
    <col min="2308" max="2308" width="13.42578125" style="182" customWidth="1"/>
    <col min="2309" max="2309" width="0" style="182" hidden="1" customWidth="1"/>
    <col min="2310" max="2316" width="11" style="182" customWidth="1"/>
    <col min="2317" max="2317" width="10.85546875" style="182" customWidth="1"/>
    <col min="2318" max="2355" width="0" style="182" hidden="1" customWidth="1"/>
    <col min="2356" max="2557" width="9.140625" style="182"/>
    <col min="2558" max="2558" width="8.7109375" style="182" customWidth="1"/>
    <col min="2559" max="2559" width="28.85546875" style="182" customWidth="1"/>
    <col min="2560" max="2560" width="7.5703125" style="182" customWidth="1"/>
    <col min="2561" max="2563" width="0" style="182" hidden="1" customWidth="1"/>
    <col min="2564" max="2564" width="13.42578125" style="182" customWidth="1"/>
    <col min="2565" max="2565" width="0" style="182" hidden="1" customWidth="1"/>
    <col min="2566" max="2572" width="11" style="182" customWidth="1"/>
    <col min="2573" max="2573" width="10.85546875" style="182" customWidth="1"/>
    <col min="2574" max="2611" width="0" style="182" hidden="1" customWidth="1"/>
    <col min="2612" max="2813" width="9.140625" style="182"/>
    <col min="2814" max="2814" width="8.7109375" style="182" customWidth="1"/>
    <col min="2815" max="2815" width="28.85546875" style="182" customWidth="1"/>
    <col min="2816" max="2816" width="7.5703125" style="182" customWidth="1"/>
    <col min="2817" max="2819" width="0" style="182" hidden="1" customWidth="1"/>
    <col min="2820" max="2820" width="13.42578125" style="182" customWidth="1"/>
    <col min="2821" max="2821" width="0" style="182" hidden="1" customWidth="1"/>
    <col min="2822" max="2828" width="11" style="182" customWidth="1"/>
    <col min="2829" max="2829" width="10.85546875" style="182" customWidth="1"/>
    <col min="2830" max="2867" width="0" style="182" hidden="1" customWidth="1"/>
    <col min="2868" max="3069" width="9.140625" style="182"/>
    <col min="3070" max="3070" width="8.7109375" style="182" customWidth="1"/>
    <col min="3071" max="3071" width="28.85546875" style="182" customWidth="1"/>
    <col min="3072" max="3072" width="7.5703125" style="182" customWidth="1"/>
    <col min="3073" max="3075" width="0" style="182" hidden="1" customWidth="1"/>
    <col min="3076" max="3076" width="13.42578125" style="182" customWidth="1"/>
    <col min="3077" max="3077" width="0" style="182" hidden="1" customWidth="1"/>
    <col min="3078" max="3084" width="11" style="182" customWidth="1"/>
    <col min="3085" max="3085" width="10.85546875" style="182" customWidth="1"/>
    <col min="3086" max="3123" width="0" style="182" hidden="1" customWidth="1"/>
    <col min="3124" max="3325" width="9.140625" style="182"/>
    <col min="3326" max="3326" width="8.7109375" style="182" customWidth="1"/>
    <col min="3327" max="3327" width="28.85546875" style="182" customWidth="1"/>
    <col min="3328" max="3328" width="7.5703125" style="182" customWidth="1"/>
    <col min="3329" max="3331" width="0" style="182" hidden="1" customWidth="1"/>
    <col min="3332" max="3332" width="13.42578125" style="182" customWidth="1"/>
    <col min="3333" max="3333" width="0" style="182" hidden="1" customWidth="1"/>
    <col min="3334" max="3340" width="11" style="182" customWidth="1"/>
    <col min="3341" max="3341" width="10.85546875" style="182" customWidth="1"/>
    <col min="3342" max="3379" width="0" style="182" hidden="1" customWidth="1"/>
    <col min="3380" max="3581" width="9.140625" style="182"/>
    <col min="3582" max="3582" width="8.7109375" style="182" customWidth="1"/>
    <col min="3583" max="3583" width="28.85546875" style="182" customWidth="1"/>
    <col min="3584" max="3584" width="7.5703125" style="182" customWidth="1"/>
    <col min="3585" max="3587" width="0" style="182" hidden="1" customWidth="1"/>
    <col min="3588" max="3588" width="13.42578125" style="182" customWidth="1"/>
    <col min="3589" max="3589" width="0" style="182" hidden="1" customWidth="1"/>
    <col min="3590" max="3596" width="11" style="182" customWidth="1"/>
    <col min="3597" max="3597" width="10.85546875" style="182" customWidth="1"/>
    <col min="3598" max="3635" width="0" style="182" hidden="1" customWidth="1"/>
    <col min="3636" max="3837" width="9.140625" style="182"/>
    <col min="3838" max="3838" width="8.7109375" style="182" customWidth="1"/>
    <col min="3839" max="3839" width="28.85546875" style="182" customWidth="1"/>
    <col min="3840" max="3840" width="7.5703125" style="182" customWidth="1"/>
    <col min="3841" max="3843" width="0" style="182" hidden="1" customWidth="1"/>
    <col min="3844" max="3844" width="13.42578125" style="182" customWidth="1"/>
    <col min="3845" max="3845" width="0" style="182" hidden="1" customWidth="1"/>
    <col min="3846" max="3852" width="11" style="182" customWidth="1"/>
    <col min="3853" max="3853" width="10.85546875" style="182" customWidth="1"/>
    <col min="3854" max="3891" width="0" style="182" hidden="1" customWidth="1"/>
    <col min="3892" max="4093" width="9.140625" style="182"/>
    <col min="4094" max="4094" width="8.7109375" style="182" customWidth="1"/>
    <col min="4095" max="4095" width="28.85546875" style="182" customWidth="1"/>
    <col min="4096" max="4096" width="7.5703125" style="182" customWidth="1"/>
    <col min="4097" max="4099" width="0" style="182" hidden="1" customWidth="1"/>
    <col min="4100" max="4100" width="13.42578125" style="182" customWidth="1"/>
    <col min="4101" max="4101" width="0" style="182" hidden="1" customWidth="1"/>
    <col min="4102" max="4108" width="11" style="182" customWidth="1"/>
    <col min="4109" max="4109" width="10.85546875" style="182" customWidth="1"/>
    <col min="4110" max="4147" width="0" style="182" hidden="1" customWidth="1"/>
    <col min="4148" max="4349" width="9.140625" style="182"/>
    <col min="4350" max="4350" width="8.7109375" style="182" customWidth="1"/>
    <col min="4351" max="4351" width="28.85546875" style="182" customWidth="1"/>
    <col min="4352" max="4352" width="7.5703125" style="182" customWidth="1"/>
    <col min="4353" max="4355" width="0" style="182" hidden="1" customWidth="1"/>
    <col min="4356" max="4356" width="13.42578125" style="182" customWidth="1"/>
    <col min="4357" max="4357" width="0" style="182" hidden="1" customWidth="1"/>
    <col min="4358" max="4364" width="11" style="182" customWidth="1"/>
    <col min="4365" max="4365" width="10.85546875" style="182" customWidth="1"/>
    <col min="4366" max="4403" width="0" style="182" hidden="1" customWidth="1"/>
    <col min="4404" max="4605" width="9.140625" style="182"/>
    <col min="4606" max="4606" width="8.7109375" style="182" customWidth="1"/>
    <col min="4607" max="4607" width="28.85546875" style="182" customWidth="1"/>
    <col min="4608" max="4608" width="7.5703125" style="182" customWidth="1"/>
    <col min="4609" max="4611" width="0" style="182" hidden="1" customWidth="1"/>
    <col min="4612" max="4612" width="13.42578125" style="182" customWidth="1"/>
    <col min="4613" max="4613" width="0" style="182" hidden="1" customWidth="1"/>
    <col min="4614" max="4620" width="11" style="182" customWidth="1"/>
    <col min="4621" max="4621" width="10.85546875" style="182" customWidth="1"/>
    <col min="4622" max="4659" width="0" style="182" hidden="1" customWidth="1"/>
    <col min="4660" max="4861" width="9.140625" style="182"/>
    <col min="4862" max="4862" width="8.7109375" style="182" customWidth="1"/>
    <col min="4863" max="4863" width="28.85546875" style="182" customWidth="1"/>
    <col min="4864" max="4864" width="7.5703125" style="182" customWidth="1"/>
    <col min="4865" max="4867" width="0" style="182" hidden="1" customWidth="1"/>
    <col min="4868" max="4868" width="13.42578125" style="182" customWidth="1"/>
    <col min="4869" max="4869" width="0" style="182" hidden="1" customWidth="1"/>
    <col min="4870" max="4876" width="11" style="182" customWidth="1"/>
    <col min="4877" max="4877" width="10.85546875" style="182" customWidth="1"/>
    <col min="4878" max="4915" width="0" style="182" hidden="1" customWidth="1"/>
    <col min="4916" max="5117" width="9.140625" style="182"/>
    <col min="5118" max="5118" width="8.7109375" style="182" customWidth="1"/>
    <col min="5119" max="5119" width="28.85546875" style="182" customWidth="1"/>
    <col min="5120" max="5120" width="7.5703125" style="182" customWidth="1"/>
    <col min="5121" max="5123" width="0" style="182" hidden="1" customWidth="1"/>
    <col min="5124" max="5124" width="13.42578125" style="182" customWidth="1"/>
    <col min="5125" max="5125" width="0" style="182" hidden="1" customWidth="1"/>
    <col min="5126" max="5132" width="11" style="182" customWidth="1"/>
    <col min="5133" max="5133" width="10.85546875" style="182" customWidth="1"/>
    <col min="5134" max="5171" width="0" style="182" hidden="1" customWidth="1"/>
    <col min="5172" max="5373" width="9.140625" style="182"/>
    <col min="5374" max="5374" width="8.7109375" style="182" customWidth="1"/>
    <col min="5375" max="5375" width="28.85546875" style="182" customWidth="1"/>
    <col min="5376" max="5376" width="7.5703125" style="182" customWidth="1"/>
    <col min="5377" max="5379" width="0" style="182" hidden="1" customWidth="1"/>
    <col min="5380" max="5380" width="13.42578125" style="182" customWidth="1"/>
    <col min="5381" max="5381" width="0" style="182" hidden="1" customWidth="1"/>
    <col min="5382" max="5388" width="11" style="182" customWidth="1"/>
    <col min="5389" max="5389" width="10.85546875" style="182" customWidth="1"/>
    <col min="5390" max="5427" width="0" style="182" hidden="1" customWidth="1"/>
    <col min="5428" max="5629" width="9.140625" style="182"/>
    <col min="5630" max="5630" width="8.7109375" style="182" customWidth="1"/>
    <col min="5631" max="5631" width="28.85546875" style="182" customWidth="1"/>
    <col min="5632" max="5632" width="7.5703125" style="182" customWidth="1"/>
    <col min="5633" max="5635" width="0" style="182" hidden="1" customWidth="1"/>
    <col min="5636" max="5636" width="13.42578125" style="182" customWidth="1"/>
    <col min="5637" max="5637" width="0" style="182" hidden="1" customWidth="1"/>
    <col min="5638" max="5644" width="11" style="182" customWidth="1"/>
    <col min="5645" max="5645" width="10.85546875" style="182" customWidth="1"/>
    <col min="5646" max="5683" width="0" style="182" hidden="1" customWidth="1"/>
    <col min="5684" max="5885" width="9.140625" style="182"/>
    <col min="5886" max="5886" width="8.7109375" style="182" customWidth="1"/>
    <col min="5887" max="5887" width="28.85546875" style="182" customWidth="1"/>
    <col min="5888" max="5888" width="7.5703125" style="182" customWidth="1"/>
    <col min="5889" max="5891" width="0" style="182" hidden="1" customWidth="1"/>
    <col min="5892" max="5892" width="13.42578125" style="182" customWidth="1"/>
    <col min="5893" max="5893" width="0" style="182" hidden="1" customWidth="1"/>
    <col min="5894" max="5900" width="11" style="182" customWidth="1"/>
    <col min="5901" max="5901" width="10.85546875" style="182" customWidth="1"/>
    <col min="5902" max="5939" width="0" style="182" hidden="1" customWidth="1"/>
    <col min="5940" max="6141" width="9.140625" style="182"/>
    <col min="6142" max="6142" width="8.7109375" style="182" customWidth="1"/>
    <col min="6143" max="6143" width="28.85546875" style="182" customWidth="1"/>
    <col min="6144" max="6144" width="7.5703125" style="182" customWidth="1"/>
    <col min="6145" max="6147" width="0" style="182" hidden="1" customWidth="1"/>
    <col min="6148" max="6148" width="13.42578125" style="182" customWidth="1"/>
    <col min="6149" max="6149" width="0" style="182" hidden="1" customWidth="1"/>
    <col min="6150" max="6156" width="11" style="182" customWidth="1"/>
    <col min="6157" max="6157" width="10.85546875" style="182" customWidth="1"/>
    <col min="6158" max="6195" width="0" style="182" hidden="1" customWidth="1"/>
    <col min="6196" max="6397" width="9.140625" style="182"/>
    <col min="6398" max="6398" width="8.7109375" style="182" customWidth="1"/>
    <col min="6399" max="6399" width="28.85546875" style="182" customWidth="1"/>
    <col min="6400" max="6400" width="7.5703125" style="182" customWidth="1"/>
    <col min="6401" max="6403" width="0" style="182" hidden="1" customWidth="1"/>
    <col min="6404" max="6404" width="13.42578125" style="182" customWidth="1"/>
    <col min="6405" max="6405" width="0" style="182" hidden="1" customWidth="1"/>
    <col min="6406" max="6412" width="11" style="182" customWidth="1"/>
    <col min="6413" max="6413" width="10.85546875" style="182" customWidth="1"/>
    <col min="6414" max="6451" width="0" style="182" hidden="1" customWidth="1"/>
    <col min="6452" max="6653" width="9.140625" style="182"/>
    <col min="6654" max="6654" width="8.7109375" style="182" customWidth="1"/>
    <col min="6655" max="6655" width="28.85546875" style="182" customWidth="1"/>
    <col min="6656" max="6656" width="7.5703125" style="182" customWidth="1"/>
    <col min="6657" max="6659" width="0" style="182" hidden="1" customWidth="1"/>
    <col min="6660" max="6660" width="13.42578125" style="182" customWidth="1"/>
    <col min="6661" max="6661" width="0" style="182" hidden="1" customWidth="1"/>
    <col min="6662" max="6668" width="11" style="182" customWidth="1"/>
    <col min="6669" max="6669" width="10.85546875" style="182" customWidth="1"/>
    <col min="6670" max="6707" width="0" style="182" hidden="1" customWidth="1"/>
    <col min="6708" max="6909" width="9.140625" style="182"/>
    <col min="6910" max="6910" width="8.7109375" style="182" customWidth="1"/>
    <col min="6911" max="6911" width="28.85546875" style="182" customWidth="1"/>
    <col min="6912" max="6912" width="7.5703125" style="182" customWidth="1"/>
    <col min="6913" max="6915" width="0" style="182" hidden="1" customWidth="1"/>
    <col min="6916" max="6916" width="13.42578125" style="182" customWidth="1"/>
    <col min="6917" max="6917" width="0" style="182" hidden="1" customWidth="1"/>
    <col min="6918" max="6924" width="11" style="182" customWidth="1"/>
    <col min="6925" max="6925" width="10.85546875" style="182" customWidth="1"/>
    <col min="6926" max="6963" width="0" style="182" hidden="1" customWidth="1"/>
    <col min="6964" max="7165" width="9.140625" style="182"/>
    <col min="7166" max="7166" width="8.7109375" style="182" customWidth="1"/>
    <col min="7167" max="7167" width="28.85546875" style="182" customWidth="1"/>
    <col min="7168" max="7168" width="7.5703125" style="182" customWidth="1"/>
    <col min="7169" max="7171" width="0" style="182" hidden="1" customWidth="1"/>
    <col min="7172" max="7172" width="13.42578125" style="182" customWidth="1"/>
    <col min="7173" max="7173" width="0" style="182" hidden="1" customWidth="1"/>
    <col min="7174" max="7180" width="11" style="182" customWidth="1"/>
    <col min="7181" max="7181" width="10.85546875" style="182" customWidth="1"/>
    <col min="7182" max="7219" width="0" style="182" hidden="1" customWidth="1"/>
    <col min="7220" max="7421" width="9.140625" style="182"/>
    <col min="7422" max="7422" width="8.7109375" style="182" customWidth="1"/>
    <col min="7423" max="7423" width="28.85546875" style="182" customWidth="1"/>
    <col min="7424" max="7424" width="7.5703125" style="182" customWidth="1"/>
    <col min="7425" max="7427" width="0" style="182" hidden="1" customWidth="1"/>
    <col min="7428" max="7428" width="13.42578125" style="182" customWidth="1"/>
    <col min="7429" max="7429" width="0" style="182" hidden="1" customWidth="1"/>
    <col min="7430" max="7436" width="11" style="182" customWidth="1"/>
    <col min="7437" max="7437" width="10.85546875" style="182" customWidth="1"/>
    <col min="7438" max="7475" width="0" style="182" hidden="1" customWidth="1"/>
    <col min="7476" max="7677" width="9.140625" style="182"/>
    <col min="7678" max="7678" width="8.7109375" style="182" customWidth="1"/>
    <col min="7679" max="7679" width="28.85546875" style="182" customWidth="1"/>
    <col min="7680" max="7680" width="7.5703125" style="182" customWidth="1"/>
    <col min="7681" max="7683" width="0" style="182" hidden="1" customWidth="1"/>
    <col min="7684" max="7684" width="13.42578125" style="182" customWidth="1"/>
    <col min="7685" max="7685" width="0" style="182" hidden="1" customWidth="1"/>
    <col min="7686" max="7692" width="11" style="182" customWidth="1"/>
    <col min="7693" max="7693" width="10.85546875" style="182" customWidth="1"/>
    <col min="7694" max="7731" width="0" style="182" hidden="1" customWidth="1"/>
    <col min="7732" max="7933" width="9.140625" style="182"/>
    <col min="7934" max="7934" width="8.7109375" style="182" customWidth="1"/>
    <col min="7935" max="7935" width="28.85546875" style="182" customWidth="1"/>
    <col min="7936" max="7936" width="7.5703125" style="182" customWidth="1"/>
    <col min="7937" max="7939" width="0" style="182" hidden="1" customWidth="1"/>
    <col min="7940" max="7940" width="13.42578125" style="182" customWidth="1"/>
    <col min="7941" max="7941" width="0" style="182" hidden="1" customWidth="1"/>
    <col min="7942" max="7948" width="11" style="182" customWidth="1"/>
    <col min="7949" max="7949" width="10.85546875" style="182" customWidth="1"/>
    <col min="7950" max="7987" width="0" style="182" hidden="1" customWidth="1"/>
    <col min="7988" max="8189" width="9.140625" style="182"/>
    <col min="8190" max="8190" width="8.7109375" style="182" customWidth="1"/>
    <col min="8191" max="8191" width="28.85546875" style="182" customWidth="1"/>
    <col min="8192" max="8192" width="7.5703125" style="182" customWidth="1"/>
    <col min="8193" max="8195" width="0" style="182" hidden="1" customWidth="1"/>
    <col min="8196" max="8196" width="13.42578125" style="182" customWidth="1"/>
    <col min="8197" max="8197" width="0" style="182" hidden="1" customWidth="1"/>
    <col min="8198" max="8204" width="11" style="182" customWidth="1"/>
    <col min="8205" max="8205" width="10.85546875" style="182" customWidth="1"/>
    <col min="8206" max="8243" width="0" style="182" hidden="1" customWidth="1"/>
    <col min="8244" max="8445" width="9.140625" style="182"/>
    <col min="8446" max="8446" width="8.7109375" style="182" customWidth="1"/>
    <col min="8447" max="8447" width="28.85546875" style="182" customWidth="1"/>
    <col min="8448" max="8448" width="7.5703125" style="182" customWidth="1"/>
    <col min="8449" max="8451" width="0" style="182" hidden="1" customWidth="1"/>
    <col min="8452" max="8452" width="13.42578125" style="182" customWidth="1"/>
    <col min="8453" max="8453" width="0" style="182" hidden="1" customWidth="1"/>
    <col min="8454" max="8460" width="11" style="182" customWidth="1"/>
    <col min="8461" max="8461" width="10.85546875" style="182" customWidth="1"/>
    <col min="8462" max="8499" width="0" style="182" hidden="1" customWidth="1"/>
    <col min="8500" max="8701" width="9.140625" style="182"/>
    <col min="8702" max="8702" width="8.7109375" style="182" customWidth="1"/>
    <col min="8703" max="8703" width="28.85546875" style="182" customWidth="1"/>
    <col min="8704" max="8704" width="7.5703125" style="182" customWidth="1"/>
    <col min="8705" max="8707" width="0" style="182" hidden="1" customWidth="1"/>
    <col min="8708" max="8708" width="13.42578125" style="182" customWidth="1"/>
    <col min="8709" max="8709" width="0" style="182" hidden="1" customWidth="1"/>
    <col min="8710" max="8716" width="11" style="182" customWidth="1"/>
    <col min="8717" max="8717" width="10.85546875" style="182" customWidth="1"/>
    <col min="8718" max="8755" width="0" style="182" hidden="1" customWidth="1"/>
    <col min="8756" max="8957" width="9.140625" style="182"/>
    <col min="8958" max="8958" width="8.7109375" style="182" customWidth="1"/>
    <col min="8959" max="8959" width="28.85546875" style="182" customWidth="1"/>
    <col min="8960" max="8960" width="7.5703125" style="182" customWidth="1"/>
    <col min="8961" max="8963" width="0" style="182" hidden="1" customWidth="1"/>
    <col min="8964" max="8964" width="13.42578125" style="182" customWidth="1"/>
    <col min="8965" max="8965" width="0" style="182" hidden="1" customWidth="1"/>
    <col min="8966" max="8972" width="11" style="182" customWidth="1"/>
    <col min="8973" max="8973" width="10.85546875" style="182" customWidth="1"/>
    <col min="8974" max="9011" width="0" style="182" hidden="1" customWidth="1"/>
    <col min="9012" max="9213" width="9.140625" style="182"/>
    <col min="9214" max="9214" width="8.7109375" style="182" customWidth="1"/>
    <col min="9215" max="9215" width="28.85546875" style="182" customWidth="1"/>
    <col min="9216" max="9216" width="7.5703125" style="182" customWidth="1"/>
    <col min="9217" max="9219" width="0" style="182" hidden="1" customWidth="1"/>
    <col min="9220" max="9220" width="13.42578125" style="182" customWidth="1"/>
    <col min="9221" max="9221" width="0" style="182" hidden="1" customWidth="1"/>
    <col min="9222" max="9228" width="11" style="182" customWidth="1"/>
    <col min="9229" max="9229" width="10.85546875" style="182" customWidth="1"/>
    <col min="9230" max="9267" width="0" style="182" hidden="1" customWidth="1"/>
    <col min="9268" max="9469" width="9.140625" style="182"/>
    <col min="9470" max="9470" width="8.7109375" style="182" customWidth="1"/>
    <col min="9471" max="9471" width="28.85546875" style="182" customWidth="1"/>
    <col min="9472" max="9472" width="7.5703125" style="182" customWidth="1"/>
    <col min="9473" max="9475" width="0" style="182" hidden="1" customWidth="1"/>
    <col min="9476" max="9476" width="13.42578125" style="182" customWidth="1"/>
    <col min="9477" max="9477" width="0" style="182" hidden="1" customWidth="1"/>
    <col min="9478" max="9484" width="11" style="182" customWidth="1"/>
    <col min="9485" max="9485" width="10.85546875" style="182" customWidth="1"/>
    <col min="9486" max="9523" width="0" style="182" hidden="1" customWidth="1"/>
    <col min="9524" max="9725" width="9.140625" style="182"/>
    <col min="9726" max="9726" width="8.7109375" style="182" customWidth="1"/>
    <col min="9727" max="9727" width="28.85546875" style="182" customWidth="1"/>
    <col min="9728" max="9728" width="7.5703125" style="182" customWidth="1"/>
    <col min="9729" max="9731" width="0" style="182" hidden="1" customWidth="1"/>
    <col min="9732" max="9732" width="13.42578125" style="182" customWidth="1"/>
    <col min="9733" max="9733" width="0" style="182" hidden="1" customWidth="1"/>
    <col min="9734" max="9740" width="11" style="182" customWidth="1"/>
    <col min="9741" max="9741" width="10.85546875" style="182" customWidth="1"/>
    <col min="9742" max="9779" width="0" style="182" hidden="1" customWidth="1"/>
    <col min="9780" max="9981" width="9.140625" style="182"/>
    <col min="9982" max="9982" width="8.7109375" style="182" customWidth="1"/>
    <col min="9983" max="9983" width="28.85546875" style="182" customWidth="1"/>
    <col min="9984" max="9984" width="7.5703125" style="182" customWidth="1"/>
    <col min="9985" max="9987" width="0" style="182" hidden="1" customWidth="1"/>
    <col min="9988" max="9988" width="13.42578125" style="182" customWidth="1"/>
    <col min="9989" max="9989" width="0" style="182" hidden="1" customWidth="1"/>
    <col min="9990" max="9996" width="11" style="182" customWidth="1"/>
    <col min="9997" max="9997" width="10.85546875" style="182" customWidth="1"/>
    <col min="9998" max="10035" width="0" style="182" hidden="1" customWidth="1"/>
    <col min="10036" max="10237" width="9.140625" style="182"/>
    <col min="10238" max="10238" width="8.7109375" style="182" customWidth="1"/>
    <col min="10239" max="10239" width="28.85546875" style="182" customWidth="1"/>
    <col min="10240" max="10240" width="7.5703125" style="182" customWidth="1"/>
    <col min="10241" max="10243" width="0" style="182" hidden="1" customWidth="1"/>
    <col min="10244" max="10244" width="13.42578125" style="182" customWidth="1"/>
    <col min="10245" max="10245" width="0" style="182" hidden="1" customWidth="1"/>
    <col min="10246" max="10252" width="11" style="182" customWidth="1"/>
    <col min="10253" max="10253" width="10.85546875" style="182" customWidth="1"/>
    <col min="10254" max="10291" width="0" style="182" hidden="1" customWidth="1"/>
    <col min="10292" max="10493" width="9.140625" style="182"/>
    <col min="10494" max="10494" width="8.7109375" style="182" customWidth="1"/>
    <col min="10495" max="10495" width="28.85546875" style="182" customWidth="1"/>
    <col min="10496" max="10496" width="7.5703125" style="182" customWidth="1"/>
    <col min="10497" max="10499" width="0" style="182" hidden="1" customWidth="1"/>
    <col min="10500" max="10500" width="13.42578125" style="182" customWidth="1"/>
    <col min="10501" max="10501" width="0" style="182" hidden="1" customWidth="1"/>
    <col min="10502" max="10508" width="11" style="182" customWidth="1"/>
    <col min="10509" max="10509" width="10.85546875" style="182" customWidth="1"/>
    <col min="10510" max="10547" width="0" style="182" hidden="1" customWidth="1"/>
    <col min="10548" max="10749" width="9.140625" style="182"/>
    <col min="10750" max="10750" width="8.7109375" style="182" customWidth="1"/>
    <col min="10751" max="10751" width="28.85546875" style="182" customWidth="1"/>
    <col min="10752" max="10752" width="7.5703125" style="182" customWidth="1"/>
    <col min="10753" max="10755" width="0" style="182" hidden="1" customWidth="1"/>
    <col min="10756" max="10756" width="13.42578125" style="182" customWidth="1"/>
    <col min="10757" max="10757" width="0" style="182" hidden="1" customWidth="1"/>
    <col min="10758" max="10764" width="11" style="182" customWidth="1"/>
    <col min="10765" max="10765" width="10.85546875" style="182" customWidth="1"/>
    <col min="10766" max="10803" width="0" style="182" hidden="1" customWidth="1"/>
    <col min="10804" max="11005" width="9.140625" style="182"/>
    <col min="11006" max="11006" width="8.7109375" style="182" customWidth="1"/>
    <col min="11007" max="11007" width="28.85546875" style="182" customWidth="1"/>
    <col min="11008" max="11008" width="7.5703125" style="182" customWidth="1"/>
    <col min="11009" max="11011" width="0" style="182" hidden="1" customWidth="1"/>
    <col min="11012" max="11012" width="13.42578125" style="182" customWidth="1"/>
    <col min="11013" max="11013" width="0" style="182" hidden="1" customWidth="1"/>
    <col min="11014" max="11020" width="11" style="182" customWidth="1"/>
    <col min="11021" max="11021" width="10.85546875" style="182" customWidth="1"/>
    <col min="11022" max="11059" width="0" style="182" hidden="1" customWidth="1"/>
    <col min="11060" max="11261" width="9.140625" style="182"/>
    <col min="11262" max="11262" width="8.7109375" style="182" customWidth="1"/>
    <col min="11263" max="11263" width="28.85546875" style="182" customWidth="1"/>
    <col min="11264" max="11264" width="7.5703125" style="182" customWidth="1"/>
    <col min="11265" max="11267" width="0" style="182" hidden="1" customWidth="1"/>
    <col min="11268" max="11268" width="13.42578125" style="182" customWidth="1"/>
    <col min="11269" max="11269" width="0" style="182" hidden="1" customWidth="1"/>
    <col min="11270" max="11276" width="11" style="182" customWidth="1"/>
    <col min="11277" max="11277" width="10.85546875" style="182" customWidth="1"/>
    <col min="11278" max="11315" width="0" style="182" hidden="1" customWidth="1"/>
    <col min="11316" max="11517" width="9.140625" style="182"/>
    <col min="11518" max="11518" width="8.7109375" style="182" customWidth="1"/>
    <col min="11519" max="11519" width="28.85546875" style="182" customWidth="1"/>
    <col min="11520" max="11520" width="7.5703125" style="182" customWidth="1"/>
    <col min="11521" max="11523" width="0" style="182" hidden="1" customWidth="1"/>
    <col min="11524" max="11524" width="13.42578125" style="182" customWidth="1"/>
    <col min="11525" max="11525" width="0" style="182" hidden="1" customWidth="1"/>
    <col min="11526" max="11532" width="11" style="182" customWidth="1"/>
    <col min="11533" max="11533" width="10.85546875" style="182" customWidth="1"/>
    <col min="11534" max="11571" width="0" style="182" hidden="1" customWidth="1"/>
    <col min="11572" max="11773" width="9.140625" style="182"/>
    <col min="11774" max="11774" width="8.7109375" style="182" customWidth="1"/>
    <col min="11775" max="11775" width="28.85546875" style="182" customWidth="1"/>
    <col min="11776" max="11776" width="7.5703125" style="182" customWidth="1"/>
    <col min="11777" max="11779" width="0" style="182" hidden="1" customWidth="1"/>
    <col min="11780" max="11780" width="13.42578125" style="182" customWidth="1"/>
    <col min="11781" max="11781" width="0" style="182" hidden="1" customWidth="1"/>
    <col min="11782" max="11788" width="11" style="182" customWidth="1"/>
    <col min="11789" max="11789" width="10.85546875" style="182" customWidth="1"/>
    <col min="11790" max="11827" width="0" style="182" hidden="1" customWidth="1"/>
    <col min="11828" max="12029" width="9.140625" style="182"/>
    <col min="12030" max="12030" width="8.7109375" style="182" customWidth="1"/>
    <col min="12031" max="12031" width="28.85546875" style="182" customWidth="1"/>
    <col min="12032" max="12032" width="7.5703125" style="182" customWidth="1"/>
    <col min="12033" max="12035" width="0" style="182" hidden="1" customWidth="1"/>
    <col min="12036" max="12036" width="13.42578125" style="182" customWidth="1"/>
    <col min="12037" max="12037" width="0" style="182" hidden="1" customWidth="1"/>
    <col min="12038" max="12044" width="11" style="182" customWidth="1"/>
    <col min="12045" max="12045" width="10.85546875" style="182" customWidth="1"/>
    <col min="12046" max="12083" width="0" style="182" hidden="1" customWidth="1"/>
    <col min="12084" max="12285" width="9.140625" style="182"/>
    <col min="12286" max="12286" width="8.7109375" style="182" customWidth="1"/>
    <col min="12287" max="12287" width="28.85546875" style="182" customWidth="1"/>
    <col min="12288" max="12288" width="7.5703125" style="182" customWidth="1"/>
    <col min="12289" max="12291" width="0" style="182" hidden="1" customWidth="1"/>
    <col min="12292" max="12292" width="13.42578125" style="182" customWidth="1"/>
    <col min="12293" max="12293" width="0" style="182" hidden="1" customWidth="1"/>
    <col min="12294" max="12300" width="11" style="182" customWidth="1"/>
    <col min="12301" max="12301" width="10.85546875" style="182" customWidth="1"/>
    <col min="12302" max="12339" width="0" style="182" hidden="1" customWidth="1"/>
    <col min="12340" max="12541" width="9.140625" style="182"/>
    <col min="12542" max="12542" width="8.7109375" style="182" customWidth="1"/>
    <col min="12543" max="12543" width="28.85546875" style="182" customWidth="1"/>
    <col min="12544" max="12544" width="7.5703125" style="182" customWidth="1"/>
    <col min="12545" max="12547" width="0" style="182" hidden="1" customWidth="1"/>
    <col min="12548" max="12548" width="13.42578125" style="182" customWidth="1"/>
    <col min="12549" max="12549" width="0" style="182" hidden="1" customWidth="1"/>
    <col min="12550" max="12556" width="11" style="182" customWidth="1"/>
    <col min="12557" max="12557" width="10.85546875" style="182" customWidth="1"/>
    <col min="12558" max="12595" width="0" style="182" hidden="1" customWidth="1"/>
    <col min="12596" max="12797" width="9.140625" style="182"/>
    <col min="12798" max="12798" width="8.7109375" style="182" customWidth="1"/>
    <col min="12799" max="12799" width="28.85546875" style="182" customWidth="1"/>
    <col min="12800" max="12800" width="7.5703125" style="182" customWidth="1"/>
    <col min="12801" max="12803" width="0" style="182" hidden="1" customWidth="1"/>
    <col min="12804" max="12804" width="13.42578125" style="182" customWidth="1"/>
    <col min="12805" max="12805" width="0" style="182" hidden="1" customWidth="1"/>
    <col min="12806" max="12812" width="11" style="182" customWidth="1"/>
    <col min="12813" max="12813" width="10.85546875" style="182" customWidth="1"/>
    <col min="12814" max="12851" width="0" style="182" hidden="1" customWidth="1"/>
    <col min="12852" max="13053" width="9.140625" style="182"/>
    <col min="13054" max="13054" width="8.7109375" style="182" customWidth="1"/>
    <col min="13055" max="13055" width="28.85546875" style="182" customWidth="1"/>
    <col min="13056" max="13056" width="7.5703125" style="182" customWidth="1"/>
    <col min="13057" max="13059" width="0" style="182" hidden="1" customWidth="1"/>
    <col min="13060" max="13060" width="13.42578125" style="182" customWidth="1"/>
    <col min="13061" max="13061" width="0" style="182" hidden="1" customWidth="1"/>
    <col min="13062" max="13068" width="11" style="182" customWidth="1"/>
    <col min="13069" max="13069" width="10.85546875" style="182" customWidth="1"/>
    <col min="13070" max="13107" width="0" style="182" hidden="1" customWidth="1"/>
    <col min="13108" max="13309" width="9.140625" style="182"/>
    <col min="13310" max="13310" width="8.7109375" style="182" customWidth="1"/>
    <col min="13311" max="13311" width="28.85546875" style="182" customWidth="1"/>
    <col min="13312" max="13312" width="7.5703125" style="182" customWidth="1"/>
    <col min="13313" max="13315" width="0" style="182" hidden="1" customWidth="1"/>
    <col min="13316" max="13316" width="13.42578125" style="182" customWidth="1"/>
    <col min="13317" max="13317" width="0" style="182" hidden="1" customWidth="1"/>
    <col min="13318" max="13324" width="11" style="182" customWidth="1"/>
    <col min="13325" max="13325" width="10.85546875" style="182" customWidth="1"/>
    <col min="13326" max="13363" width="0" style="182" hidden="1" customWidth="1"/>
    <col min="13364" max="13565" width="9.140625" style="182"/>
    <col min="13566" max="13566" width="8.7109375" style="182" customWidth="1"/>
    <col min="13567" max="13567" width="28.85546875" style="182" customWidth="1"/>
    <col min="13568" max="13568" width="7.5703125" style="182" customWidth="1"/>
    <col min="13569" max="13571" width="0" style="182" hidden="1" customWidth="1"/>
    <col min="13572" max="13572" width="13.42578125" style="182" customWidth="1"/>
    <col min="13573" max="13573" width="0" style="182" hidden="1" customWidth="1"/>
    <col min="13574" max="13580" width="11" style="182" customWidth="1"/>
    <col min="13581" max="13581" width="10.85546875" style="182" customWidth="1"/>
    <col min="13582" max="13619" width="0" style="182" hidden="1" customWidth="1"/>
    <col min="13620" max="13821" width="9.140625" style="182"/>
    <col min="13822" max="13822" width="8.7109375" style="182" customWidth="1"/>
    <col min="13823" max="13823" width="28.85546875" style="182" customWidth="1"/>
    <col min="13824" max="13824" width="7.5703125" style="182" customWidth="1"/>
    <col min="13825" max="13827" width="0" style="182" hidden="1" customWidth="1"/>
    <col min="13828" max="13828" width="13.42578125" style="182" customWidth="1"/>
    <col min="13829" max="13829" width="0" style="182" hidden="1" customWidth="1"/>
    <col min="13830" max="13836" width="11" style="182" customWidth="1"/>
    <col min="13837" max="13837" width="10.85546875" style="182" customWidth="1"/>
    <col min="13838" max="13875" width="0" style="182" hidden="1" customWidth="1"/>
    <col min="13876" max="14077" width="9.140625" style="182"/>
    <col min="14078" max="14078" width="8.7109375" style="182" customWidth="1"/>
    <col min="14079" max="14079" width="28.85546875" style="182" customWidth="1"/>
    <col min="14080" max="14080" width="7.5703125" style="182" customWidth="1"/>
    <col min="14081" max="14083" width="0" style="182" hidden="1" customWidth="1"/>
    <col min="14084" max="14084" width="13.42578125" style="182" customWidth="1"/>
    <col min="14085" max="14085" width="0" style="182" hidden="1" customWidth="1"/>
    <col min="14086" max="14092" width="11" style="182" customWidth="1"/>
    <col min="14093" max="14093" width="10.85546875" style="182" customWidth="1"/>
    <col min="14094" max="14131" width="0" style="182" hidden="1" customWidth="1"/>
    <col min="14132" max="14333" width="9.140625" style="182"/>
    <col min="14334" max="14334" width="8.7109375" style="182" customWidth="1"/>
    <col min="14335" max="14335" width="28.85546875" style="182" customWidth="1"/>
    <col min="14336" max="14336" width="7.5703125" style="182" customWidth="1"/>
    <col min="14337" max="14339" width="0" style="182" hidden="1" customWidth="1"/>
    <col min="14340" max="14340" width="13.42578125" style="182" customWidth="1"/>
    <col min="14341" max="14341" width="0" style="182" hidden="1" customWidth="1"/>
    <col min="14342" max="14348" width="11" style="182" customWidth="1"/>
    <col min="14349" max="14349" width="10.85546875" style="182" customWidth="1"/>
    <col min="14350" max="14387" width="0" style="182" hidden="1" customWidth="1"/>
    <col min="14388" max="14589" width="9.140625" style="182"/>
    <col min="14590" max="14590" width="8.7109375" style="182" customWidth="1"/>
    <col min="14591" max="14591" width="28.85546875" style="182" customWidth="1"/>
    <col min="14592" max="14592" width="7.5703125" style="182" customWidth="1"/>
    <col min="14593" max="14595" width="0" style="182" hidden="1" customWidth="1"/>
    <col min="14596" max="14596" width="13.42578125" style="182" customWidth="1"/>
    <col min="14597" max="14597" width="0" style="182" hidden="1" customWidth="1"/>
    <col min="14598" max="14604" width="11" style="182" customWidth="1"/>
    <col min="14605" max="14605" width="10.85546875" style="182" customWidth="1"/>
    <col min="14606" max="14643" width="0" style="182" hidden="1" customWidth="1"/>
    <col min="14644" max="14845" width="9.140625" style="182"/>
    <col min="14846" max="14846" width="8.7109375" style="182" customWidth="1"/>
    <col min="14847" max="14847" width="28.85546875" style="182" customWidth="1"/>
    <col min="14848" max="14848" width="7.5703125" style="182" customWidth="1"/>
    <col min="14849" max="14851" width="0" style="182" hidden="1" customWidth="1"/>
    <col min="14852" max="14852" width="13.42578125" style="182" customWidth="1"/>
    <col min="14853" max="14853" width="0" style="182" hidden="1" customWidth="1"/>
    <col min="14854" max="14860" width="11" style="182" customWidth="1"/>
    <col min="14861" max="14861" width="10.85546875" style="182" customWidth="1"/>
    <col min="14862" max="14899" width="0" style="182" hidden="1" customWidth="1"/>
    <col min="14900" max="15101" width="9.140625" style="182"/>
    <col min="15102" max="15102" width="8.7109375" style="182" customWidth="1"/>
    <col min="15103" max="15103" width="28.85546875" style="182" customWidth="1"/>
    <col min="15104" max="15104" width="7.5703125" style="182" customWidth="1"/>
    <col min="15105" max="15107" width="0" style="182" hidden="1" customWidth="1"/>
    <col min="15108" max="15108" width="13.42578125" style="182" customWidth="1"/>
    <col min="15109" max="15109" width="0" style="182" hidden="1" customWidth="1"/>
    <col min="15110" max="15116" width="11" style="182" customWidth="1"/>
    <col min="15117" max="15117" width="10.85546875" style="182" customWidth="1"/>
    <col min="15118" max="15155" width="0" style="182" hidden="1" customWidth="1"/>
    <col min="15156" max="15357" width="9.140625" style="182"/>
    <col min="15358" max="15358" width="8.7109375" style="182" customWidth="1"/>
    <col min="15359" max="15359" width="28.85546875" style="182" customWidth="1"/>
    <col min="15360" max="15360" width="7.5703125" style="182" customWidth="1"/>
    <col min="15361" max="15363" width="0" style="182" hidden="1" customWidth="1"/>
    <col min="15364" max="15364" width="13.42578125" style="182" customWidth="1"/>
    <col min="15365" max="15365" width="0" style="182" hidden="1" customWidth="1"/>
    <col min="15366" max="15372" width="11" style="182" customWidth="1"/>
    <col min="15373" max="15373" width="10.85546875" style="182" customWidth="1"/>
    <col min="15374" max="15411" width="0" style="182" hidden="1" customWidth="1"/>
    <col min="15412" max="15613" width="9.140625" style="182"/>
    <col min="15614" max="15614" width="8.7109375" style="182" customWidth="1"/>
    <col min="15615" max="15615" width="28.85546875" style="182" customWidth="1"/>
    <col min="15616" max="15616" width="7.5703125" style="182" customWidth="1"/>
    <col min="15617" max="15619" width="0" style="182" hidden="1" customWidth="1"/>
    <col min="15620" max="15620" width="13.42578125" style="182" customWidth="1"/>
    <col min="15621" max="15621" width="0" style="182" hidden="1" customWidth="1"/>
    <col min="15622" max="15628" width="11" style="182" customWidth="1"/>
    <col min="15629" max="15629" width="10.85546875" style="182" customWidth="1"/>
    <col min="15630" max="15667" width="0" style="182" hidden="1" customWidth="1"/>
    <col min="15668" max="15869" width="9.140625" style="182"/>
    <col min="15870" max="15870" width="8.7109375" style="182" customWidth="1"/>
    <col min="15871" max="15871" width="28.85546875" style="182" customWidth="1"/>
    <col min="15872" max="15872" width="7.5703125" style="182" customWidth="1"/>
    <col min="15873" max="15875" width="0" style="182" hidden="1" customWidth="1"/>
    <col min="15876" max="15876" width="13.42578125" style="182" customWidth="1"/>
    <col min="15877" max="15877" width="0" style="182" hidden="1" customWidth="1"/>
    <col min="15878" max="15884" width="11" style="182" customWidth="1"/>
    <col min="15885" max="15885" width="10.85546875" style="182" customWidth="1"/>
    <col min="15886" max="15923" width="0" style="182" hidden="1" customWidth="1"/>
    <col min="15924" max="16125" width="9.140625" style="182"/>
    <col min="16126" max="16126" width="8.7109375" style="182" customWidth="1"/>
    <col min="16127" max="16127" width="28.85546875" style="182" customWidth="1"/>
    <col min="16128" max="16128" width="7.5703125" style="182" customWidth="1"/>
    <col min="16129" max="16131" width="0" style="182" hidden="1" customWidth="1"/>
    <col min="16132" max="16132" width="13.42578125" style="182" customWidth="1"/>
    <col min="16133" max="16133" width="0" style="182" hidden="1" customWidth="1"/>
    <col min="16134" max="16140" width="11" style="182" customWidth="1"/>
    <col min="16141" max="16141" width="10.85546875" style="182" customWidth="1"/>
    <col min="16142" max="16179" width="0" style="182" hidden="1" customWidth="1"/>
    <col min="16180" max="16384" width="9.140625" style="182"/>
  </cols>
  <sheetData>
    <row r="1" spans="1:35" ht="15.75" customHeight="1">
      <c r="A1" s="418" t="s">
        <v>219</v>
      </c>
      <c r="B1" s="418"/>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275"/>
      <c r="AC1" s="275"/>
      <c r="AD1" s="275"/>
      <c r="AE1" s="275"/>
      <c r="AF1" s="275"/>
    </row>
    <row r="2" spans="1:35" ht="31.5" hidden="1" customHeight="1">
      <c r="A2" s="274"/>
      <c r="B2" s="274" t="s">
        <v>220</v>
      </c>
      <c r="C2" s="274"/>
      <c r="D2" s="274"/>
      <c r="E2" s="274"/>
      <c r="F2" s="274" t="s">
        <v>221</v>
      </c>
      <c r="G2" s="274"/>
      <c r="H2" s="274" t="s">
        <v>222</v>
      </c>
      <c r="I2" s="185">
        <v>7.473157057937069</v>
      </c>
      <c r="J2" s="185">
        <v>1.3592666077741935</v>
      </c>
      <c r="K2" s="185">
        <v>1.7966529322399398</v>
      </c>
      <c r="L2" s="185">
        <v>1.9616393654545305</v>
      </c>
      <c r="M2" s="185">
        <v>2.9473379171631167</v>
      </c>
      <c r="N2" s="185">
        <v>22.125955539785014</v>
      </c>
      <c r="O2" s="185">
        <v>36.043122957490795</v>
      </c>
      <c r="P2" s="185">
        <v>26.292867622155352</v>
      </c>
      <c r="Q2" s="185">
        <v>0</v>
      </c>
      <c r="R2" s="185">
        <v>0</v>
      </c>
      <c r="S2" s="185">
        <v>0</v>
      </c>
      <c r="T2" s="185">
        <v>0</v>
      </c>
      <c r="U2" s="185">
        <v>0</v>
      </c>
      <c r="V2" s="185">
        <v>0</v>
      </c>
      <c r="W2" s="185">
        <v>0</v>
      </c>
      <c r="X2" s="185">
        <v>0</v>
      </c>
      <c r="Y2" s="185">
        <v>0</v>
      </c>
      <c r="Z2" s="185">
        <v>0</v>
      </c>
      <c r="AA2" s="185">
        <v>0</v>
      </c>
      <c r="AB2" s="275"/>
      <c r="AC2" s="275"/>
      <c r="AD2" s="275"/>
      <c r="AE2" s="275"/>
      <c r="AF2" s="275"/>
    </row>
    <row r="3" spans="1:35" ht="24" customHeight="1">
      <c r="A3" s="419" t="s">
        <v>792</v>
      </c>
      <c r="B3" s="419"/>
      <c r="C3" s="419"/>
      <c r="D3" s="419"/>
      <c r="E3" s="419"/>
      <c r="F3" s="419"/>
      <c r="G3" s="419"/>
      <c r="H3" s="419"/>
      <c r="I3" s="419"/>
      <c r="J3" s="419"/>
      <c r="K3" s="419"/>
      <c r="L3" s="419"/>
      <c r="M3" s="419"/>
      <c r="N3" s="419"/>
      <c r="O3" s="419"/>
      <c r="P3" s="419"/>
      <c r="Q3" s="419"/>
      <c r="R3" s="419"/>
      <c r="S3" s="419"/>
      <c r="T3" s="419"/>
      <c r="U3" s="419"/>
      <c r="V3" s="419"/>
      <c r="W3" s="419"/>
      <c r="X3" s="419"/>
      <c r="Y3" s="419"/>
      <c r="Z3" s="419"/>
      <c r="AA3" s="419"/>
      <c r="AB3" s="275"/>
      <c r="AC3" s="275"/>
      <c r="AD3" s="275"/>
      <c r="AE3" s="275"/>
      <c r="AF3" s="275"/>
    </row>
    <row r="4" spans="1:35" ht="15.75" customHeight="1">
      <c r="A4" s="420" t="s">
        <v>1</v>
      </c>
      <c r="B4" s="420"/>
      <c r="C4" s="420"/>
      <c r="D4" s="420"/>
      <c r="E4" s="420"/>
      <c r="F4" s="420"/>
      <c r="G4" s="420"/>
      <c r="H4" s="420"/>
      <c r="I4" s="420"/>
      <c r="J4" s="420"/>
      <c r="K4" s="420"/>
      <c r="L4" s="420"/>
      <c r="M4" s="420"/>
      <c r="N4" s="420"/>
      <c r="O4" s="420"/>
      <c r="P4" s="420"/>
      <c r="Q4" s="420"/>
      <c r="R4" s="420"/>
      <c r="S4" s="420"/>
      <c r="T4" s="420"/>
      <c r="U4" s="420"/>
      <c r="V4" s="420"/>
      <c r="W4" s="420"/>
      <c r="X4" s="420"/>
      <c r="Y4" s="420"/>
      <c r="Z4" s="420"/>
      <c r="AA4" s="420"/>
      <c r="AB4" s="420"/>
      <c r="AC4" s="420"/>
      <c r="AD4" s="420"/>
      <c r="AE4" s="187"/>
    </row>
    <row r="5" spans="1:35" ht="31.5" customHeight="1">
      <c r="A5" s="392" t="s">
        <v>2</v>
      </c>
      <c r="B5" s="392" t="s">
        <v>3</v>
      </c>
      <c r="C5" s="392" t="s">
        <v>4</v>
      </c>
      <c r="D5" s="392" t="s">
        <v>223</v>
      </c>
      <c r="E5" s="421" t="s">
        <v>9</v>
      </c>
      <c r="F5" s="208"/>
      <c r="G5" s="392" t="s">
        <v>224</v>
      </c>
      <c r="H5" s="392" t="s">
        <v>8</v>
      </c>
      <c r="I5" s="422" t="s">
        <v>225</v>
      </c>
      <c r="J5" s="422"/>
      <c r="K5" s="422"/>
      <c r="L5" s="422"/>
      <c r="M5" s="422"/>
      <c r="N5" s="422"/>
      <c r="O5" s="422"/>
      <c r="P5" s="422"/>
      <c r="Q5" s="422"/>
      <c r="R5" s="422"/>
      <c r="S5" s="422"/>
      <c r="T5" s="422"/>
      <c r="U5" s="422"/>
      <c r="V5" s="422"/>
      <c r="W5" s="422"/>
      <c r="X5" s="422"/>
      <c r="Y5" s="422"/>
      <c r="Z5" s="422"/>
      <c r="AA5" s="422"/>
      <c r="AB5" s="188"/>
      <c r="AC5" s="188"/>
      <c r="AD5" s="188"/>
      <c r="AE5" s="188"/>
      <c r="AF5" s="188"/>
    </row>
    <row r="6" spans="1:35" ht="72.75" customHeight="1">
      <c r="A6" s="392"/>
      <c r="B6" s="392"/>
      <c r="C6" s="392"/>
      <c r="D6" s="392"/>
      <c r="E6" s="421"/>
      <c r="F6" s="208"/>
      <c r="G6" s="392"/>
      <c r="H6" s="392"/>
      <c r="I6" s="169" t="s">
        <v>207</v>
      </c>
      <c r="J6" s="169" t="s">
        <v>208</v>
      </c>
      <c r="K6" s="169" t="s">
        <v>209</v>
      </c>
      <c r="L6" s="169" t="s">
        <v>210</v>
      </c>
      <c r="M6" s="169" t="s">
        <v>211</v>
      </c>
      <c r="N6" s="169" t="s">
        <v>212</v>
      </c>
      <c r="O6" s="169" t="s">
        <v>213</v>
      </c>
      <c r="P6" s="169" t="s">
        <v>214</v>
      </c>
      <c r="Q6" s="169" t="s">
        <v>17</v>
      </c>
      <c r="R6" s="169" t="s">
        <v>18</v>
      </c>
      <c r="S6" s="169" t="s">
        <v>19</v>
      </c>
      <c r="T6" s="169" t="s">
        <v>20</v>
      </c>
      <c r="U6" s="169" t="s">
        <v>21</v>
      </c>
      <c r="V6" s="169" t="s">
        <v>22</v>
      </c>
      <c r="W6" s="169" t="s">
        <v>23</v>
      </c>
      <c r="X6" s="169" t="s">
        <v>24</v>
      </c>
      <c r="Y6" s="169" t="s">
        <v>25</v>
      </c>
      <c r="Z6" s="169" t="s">
        <v>26</v>
      </c>
      <c r="AA6" s="169" t="s">
        <v>27</v>
      </c>
      <c r="AB6" s="188" t="s">
        <v>28</v>
      </c>
      <c r="AC6" s="188" t="s">
        <v>29</v>
      </c>
      <c r="AD6" s="188" t="s">
        <v>30</v>
      </c>
      <c r="AE6" s="188" t="s">
        <v>31</v>
      </c>
      <c r="AF6" s="188" t="s">
        <v>32</v>
      </c>
    </row>
    <row r="7" spans="1:35" ht="31.5" customHeight="1">
      <c r="A7" s="113" t="s">
        <v>38</v>
      </c>
      <c r="B7" s="113" t="s">
        <v>39</v>
      </c>
      <c r="C7" s="113" t="s">
        <v>40</v>
      </c>
      <c r="D7" s="113" t="s">
        <v>41</v>
      </c>
      <c r="E7" s="113"/>
      <c r="F7" s="277" t="s">
        <v>42</v>
      </c>
      <c r="G7" s="278" t="s">
        <v>226</v>
      </c>
      <c r="H7" s="278"/>
      <c r="I7" s="278" t="s">
        <v>45</v>
      </c>
      <c r="J7" s="278" t="s">
        <v>46</v>
      </c>
      <c r="K7" s="278" t="s">
        <v>47</v>
      </c>
      <c r="L7" s="278" t="s">
        <v>48</v>
      </c>
      <c r="M7" s="278" t="s">
        <v>49</v>
      </c>
      <c r="N7" s="278" t="s">
        <v>50</v>
      </c>
      <c r="O7" s="278" t="s">
        <v>51</v>
      </c>
      <c r="P7" s="278" t="s">
        <v>52</v>
      </c>
      <c r="Q7" s="278" t="s">
        <v>53</v>
      </c>
      <c r="R7" s="278" t="s">
        <v>54</v>
      </c>
      <c r="S7" s="278" t="s">
        <v>55</v>
      </c>
      <c r="T7" s="278" t="s">
        <v>56</v>
      </c>
      <c r="U7" s="278" t="s">
        <v>57</v>
      </c>
      <c r="V7" s="278" t="s">
        <v>58</v>
      </c>
      <c r="W7" s="278" t="s">
        <v>59</v>
      </c>
      <c r="X7" s="278" t="s">
        <v>60</v>
      </c>
      <c r="Y7" s="278" t="s">
        <v>61</v>
      </c>
      <c r="Z7" s="278" t="s">
        <v>62</v>
      </c>
      <c r="AA7" s="278" t="s">
        <v>63</v>
      </c>
      <c r="AB7" s="113" t="s">
        <v>64</v>
      </c>
      <c r="AC7" s="113" t="s">
        <v>65</v>
      </c>
      <c r="AD7" s="113" t="s">
        <v>66</v>
      </c>
      <c r="AE7" s="113" t="s">
        <v>227</v>
      </c>
      <c r="AF7" s="113" t="s">
        <v>228</v>
      </c>
    </row>
    <row r="8" spans="1:35" s="191" customFormat="1" ht="15.75" hidden="1" customHeight="1">
      <c r="A8" s="304" t="s">
        <v>229</v>
      </c>
      <c r="B8" s="279" t="s">
        <v>230</v>
      </c>
      <c r="C8" s="280"/>
      <c r="D8" s="280"/>
      <c r="E8" s="280"/>
      <c r="F8" s="281"/>
      <c r="G8" s="122"/>
      <c r="H8" s="122"/>
      <c r="I8" s="282"/>
      <c r="J8" s="282"/>
      <c r="K8" s="282"/>
      <c r="L8" s="282"/>
      <c r="M8" s="282"/>
      <c r="N8" s="282"/>
      <c r="O8" s="282"/>
      <c r="P8" s="282"/>
      <c r="Q8" s="282"/>
      <c r="R8" s="282"/>
      <c r="S8" s="282"/>
      <c r="T8" s="282"/>
      <c r="U8" s="282"/>
      <c r="V8" s="282"/>
      <c r="W8" s="282"/>
      <c r="X8" s="282"/>
      <c r="Y8" s="282"/>
      <c r="Z8" s="282"/>
      <c r="AA8" s="282"/>
      <c r="AB8" s="190"/>
      <c r="AC8" s="190"/>
      <c r="AD8" s="190"/>
      <c r="AE8" s="190"/>
      <c r="AF8" s="190"/>
      <c r="AH8" s="192"/>
    </row>
    <row r="9" spans="1:35" s="191" customFormat="1" ht="21" hidden="1" customHeight="1">
      <c r="A9" s="304"/>
      <c r="B9" s="304" t="s">
        <v>69</v>
      </c>
      <c r="C9" s="280"/>
      <c r="D9" s="283">
        <v>13345.8562</v>
      </c>
      <c r="E9" s="284"/>
      <c r="F9" s="285"/>
      <c r="G9" s="286">
        <v>13345.856199999998</v>
      </c>
      <c r="H9" s="286">
        <v>100</v>
      </c>
      <c r="I9" s="287">
        <v>1139.7330000000002</v>
      </c>
      <c r="J9" s="287">
        <v>257.01900000000001</v>
      </c>
      <c r="K9" s="287">
        <v>369.03499999999997</v>
      </c>
      <c r="L9" s="287">
        <v>444.04800000000006</v>
      </c>
      <c r="M9" s="288">
        <v>596.97600000000011</v>
      </c>
      <c r="N9" s="288">
        <v>2814.2881999999995</v>
      </c>
      <c r="O9" s="288">
        <v>4497.7659999999996</v>
      </c>
      <c r="P9" s="288">
        <v>3226.9909999999995</v>
      </c>
      <c r="Q9" s="286">
        <v>0</v>
      </c>
      <c r="R9" s="286">
        <v>0</v>
      </c>
      <c r="S9" s="286">
        <v>0</v>
      </c>
      <c r="T9" s="286">
        <v>0</v>
      </c>
      <c r="U9" s="286">
        <v>0</v>
      </c>
      <c r="V9" s="286">
        <v>0</v>
      </c>
      <c r="W9" s="286">
        <v>0</v>
      </c>
      <c r="X9" s="286">
        <v>0</v>
      </c>
      <c r="Y9" s="286">
        <v>0</v>
      </c>
      <c r="Z9" s="286">
        <v>0</v>
      </c>
      <c r="AA9" s="286">
        <v>0</v>
      </c>
      <c r="AB9" s="193" t="e">
        <v>#REF!</v>
      </c>
      <c r="AC9" s="193" t="e">
        <v>#REF!</v>
      </c>
      <c r="AD9" s="193" t="e">
        <v>#REF!</v>
      </c>
      <c r="AE9" s="193" t="e">
        <v>#REF!</v>
      </c>
      <c r="AF9" s="193" t="e">
        <v>#REF!</v>
      </c>
      <c r="AG9" s="34">
        <v>13345.8562</v>
      </c>
      <c r="AH9" s="35">
        <v>0</v>
      </c>
    </row>
    <row r="10" spans="1:35" s="191" customFormat="1" ht="18.75" customHeight="1">
      <c r="A10" s="304">
        <v>1</v>
      </c>
      <c r="B10" s="289" t="s">
        <v>70</v>
      </c>
      <c r="C10" s="304" t="s">
        <v>71</v>
      </c>
      <c r="D10" s="283">
        <v>11448.3102</v>
      </c>
      <c r="E10" s="283">
        <v>-419.52459292329877</v>
      </c>
      <c r="F10" s="285"/>
      <c r="G10" s="119">
        <v>10824.820710200001</v>
      </c>
      <c r="H10" s="119">
        <f>'[1]BIEU 03'!H10</f>
        <v>81.401402647901648</v>
      </c>
      <c r="I10" s="119">
        <v>766.18735000000004</v>
      </c>
      <c r="J10" s="119">
        <v>145.27857</v>
      </c>
      <c r="K10" s="119">
        <v>190.01614000000001</v>
      </c>
      <c r="L10" s="119">
        <v>181.15988999999996</v>
      </c>
      <c r="M10" s="119">
        <v>359.07588020000003</v>
      </c>
      <c r="N10" s="119">
        <v>2435.97345</v>
      </c>
      <c r="O10" s="119">
        <v>3939.7693800000002</v>
      </c>
      <c r="P10" s="119">
        <v>2807.3600500000002</v>
      </c>
      <c r="Q10" s="290">
        <v>0</v>
      </c>
      <c r="R10" s="290">
        <v>0</v>
      </c>
      <c r="S10" s="290">
        <v>0</v>
      </c>
      <c r="T10" s="290">
        <v>0</v>
      </c>
      <c r="U10" s="290">
        <v>0</v>
      </c>
      <c r="V10" s="290">
        <v>0</v>
      </c>
      <c r="W10" s="290">
        <v>0</v>
      </c>
      <c r="X10" s="290">
        <v>0</v>
      </c>
      <c r="Y10" s="290">
        <v>0</v>
      </c>
      <c r="Z10" s="290">
        <v>0</v>
      </c>
      <c r="AA10" s="290">
        <v>0</v>
      </c>
      <c r="AB10" s="194" t="e">
        <v>#REF!</v>
      </c>
      <c r="AC10" s="194" t="e">
        <v>#REF!</v>
      </c>
      <c r="AD10" s="194" t="e">
        <v>#REF!</v>
      </c>
      <c r="AE10" s="194" t="e">
        <v>#REF!</v>
      </c>
      <c r="AF10" s="194" t="e">
        <v>#REF!</v>
      </c>
      <c r="AG10" s="34">
        <v>11028.785607076703</v>
      </c>
      <c r="AH10" s="35">
        <v>0</v>
      </c>
      <c r="AI10" s="195"/>
    </row>
    <row r="11" spans="1:35" s="191" customFormat="1" ht="18.75" customHeight="1">
      <c r="A11" s="313"/>
      <c r="B11" s="196" t="s">
        <v>302</v>
      </c>
      <c r="C11" s="313"/>
      <c r="D11" s="283"/>
      <c r="E11" s="283"/>
      <c r="F11" s="285"/>
      <c r="G11" s="119"/>
      <c r="H11" s="119"/>
      <c r="I11" s="119"/>
      <c r="J11" s="119"/>
      <c r="K11" s="119"/>
      <c r="L11" s="119"/>
      <c r="M11" s="119"/>
      <c r="N11" s="119"/>
      <c r="O11" s="119"/>
      <c r="P11" s="119"/>
      <c r="Q11" s="290"/>
      <c r="R11" s="290"/>
      <c r="S11" s="290"/>
      <c r="T11" s="290"/>
      <c r="U11" s="290"/>
      <c r="V11" s="290"/>
      <c r="W11" s="290"/>
      <c r="X11" s="290"/>
      <c r="Y11" s="290"/>
      <c r="Z11" s="290"/>
      <c r="AA11" s="290"/>
      <c r="AB11" s="194"/>
      <c r="AC11" s="194"/>
      <c r="AD11" s="194"/>
      <c r="AE11" s="194"/>
      <c r="AF11" s="194"/>
      <c r="AG11" s="34"/>
      <c r="AH11" s="35"/>
      <c r="AI11" s="195"/>
    </row>
    <row r="12" spans="1:35">
      <c r="A12" s="189" t="s">
        <v>72</v>
      </c>
      <c r="B12" s="196" t="s">
        <v>73</v>
      </c>
      <c r="C12" s="189" t="s">
        <v>74</v>
      </c>
      <c r="D12" s="284">
        <v>888.56819999999993</v>
      </c>
      <c r="E12" s="284">
        <v>-21.286785383514257</v>
      </c>
      <c r="F12" s="291"/>
      <c r="G12" s="138">
        <v>828.18900000000008</v>
      </c>
      <c r="H12" s="138">
        <f>'[1]BIEU 03'!H11</f>
        <v>6.2023527269306653</v>
      </c>
      <c r="I12" s="138">
        <v>0.62999999999999989</v>
      </c>
      <c r="J12" s="138">
        <v>0</v>
      </c>
      <c r="K12" s="138">
        <v>4.9800000000000004</v>
      </c>
      <c r="L12" s="138">
        <v>0.373</v>
      </c>
      <c r="M12" s="138">
        <v>0</v>
      </c>
      <c r="N12" s="138">
        <v>121.208</v>
      </c>
      <c r="O12" s="138">
        <v>459.38570000000004</v>
      </c>
      <c r="P12" s="138">
        <v>241.6123</v>
      </c>
      <c r="Q12" s="292">
        <v>0</v>
      </c>
      <c r="R12" s="292">
        <v>0</v>
      </c>
      <c r="S12" s="292">
        <v>0</v>
      </c>
      <c r="T12" s="292">
        <v>0</v>
      </c>
      <c r="U12" s="292">
        <v>0</v>
      </c>
      <c r="V12" s="292">
        <v>0</v>
      </c>
      <c r="W12" s="292">
        <v>0</v>
      </c>
      <c r="X12" s="292">
        <v>0</v>
      </c>
      <c r="Y12" s="292">
        <v>0</v>
      </c>
      <c r="Z12" s="292">
        <v>0</v>
      </c>
      <c r="AA12" s="292">
        <v>0</v>
      </c>
      <c r="AB12" s="197" t="e">
        <v>#REF!</v>
      </c>
      <c r="AC12" s="197" t="e">
        <v>#REF!</v>
      </c>
      <c r="AD12" s="197" t="e">
        <v>#REF!</v>
      </c>
      <c r="AE12" s="197" t="e">
        <v>#REF!</v>
      </c>
      <c r="AF12" s="198" t="e">
        <v>#REF!</v>
      </c>
      <c r="AG12" s="34">
        <v>867.28141461648568</v>
      </c>
      <c r="AH12" s="35">
        <v>0</v>
      </c>
    </row>
    <row r="13" spans="1:35" s="187" customFormat="1" ht="31.5">
      <c r="A13" s="199" t="s">
        <v>75</v>
      </c>
      <c r="B13" s="200" t="s">
        <v>76</v>
      </c>
      <c r="C13" s="199" t="s">
        <v>77</v>
      </c>
      <c r="D13" s="284"/>
      <c r="E13" s="284">
        <v>365.05721461648568</v>
      </c>
      <c r="F13" s="291"/>
      <c r="G13" s="138">
        <v>332.81600000000003</v>
      </c>
      <c r="H13" s="138">
        <f>'[1]BIEU 03'!H12</f>
        <v>2.4894839658943777</v>
      </c>
      <c r="I13" s="138">
        <v>0</v>
      </c>
      <c r="J13" s="138">
        <v>0</v>
      </c>
      <c r="K13" s="138">
        <v>0</v>
      </c>
      <c r="L13" s="138">
        <v>0.13500000000000001</v>
      </c>
      <c r="M13" s="138">
        <v>0</v>
      </c>
      <c r="N13" s="138">
        <v>73.677999999999997</v>
      </c>
      <c r="O13" s="138">
        <v>140.3237</v>
      </c>
      <c r="P13" s="138">
        <v>118.67929999999998</v>
      </c>
      <c r="Q13" s="293">
        <v>0</v>
      </c>
      <c r="R13" s="293">
        <v>0</v>
      </c>
      <c r="S13" s="293">
        <v>0</v>
      </c>
      <c r="T13" s="293">
        <v>0</v>
      </c>
      <c r="U13" s="293">
        <v>0</v>
      </c>
      <c r="V13" s="293">
        <v>0</v>
      </c>
      <c r="W13" s="293">
        <v>0</v>
      </c>
      <c r="X13" s="293">
        <v>0</v>
      </c>
      <c r="Y13" s="293">
        <v>0</v>
      </c>
      <c r="Z13" s="293">
        <v>0</v>
      </c>
      <c r="AA13" s="293">
        <v>0</v>
      </c>
      <c r="AB13" s="201" t="e">
        <v>#REF!</v>
      </c>
      <c r="AC13" s="201" t="e">
        <v>#REF!</v>
      </c>
      <c r="AD13" s="201" t="e">
        <v>#REF!</v>
      </c>
      <c r="AE13" s="201" t="e">
        <v>#REF!</v>
      </c>
      <c r="AF13" s="201" t="e">
        <v>#REF!</v>
      </c>
      <c r="AG13" s="34">
        <v>365.05721461648568</v>
      </c>
      <c r="AH13" s="35">
        <v>0</v>
      </c>
    </row>
    <row r="14" spans="1:35" s="187" customFormat="1">
      <c r="A14" s="199" t="s">
        <v>75</v>
      </c>
      <c r="B14" s="200" t="s">
        <v>231</v>
      </c>
      <c r="C14" s="199" t="s">
        <v>79</v>
      </c>
      <c r="D14" s="284">
        <v>503.99419999999998</v>
      </c>
      <c r="E14" s="284">
        <v>-1.7699999999999818</v>
      </c>
      <c r="F14" s="291"/>
      <c r="G14" s="138">
        <v>495.37299999999999</v>
      </c>
      <c r="H14" s="138">
        <f>'[1]BIEU 03'!H13</f>
        <v>3.7128687610362885</v>
      </c>
      <c r="I14" s="138">
        <v>0.62999999999999989</v>
      </c>
      <c r="J14" s="138">
        <v>0</v>
      </c>
      <c r="K14" s="138">
        <v>4.9800000000000004</v>
      </c>
      <c r="L14" s="138">
        <v>0.23799999999999999</v>
      </c>
      <c r="M14" s="138">
        <v>0</v>
      </c>
      <c r="N14" s="138">
        <v>47.53</v>
      </c>
      <c r="O14" s="138">
        <v>319.06200000000001</v>
      </c>
      <c r="P14" s="138">
        <v>122.93300000000001</v>
      </c>
      <c r="Q14" s="293">
        <v>0</v>
      </c>
      <c r="R14" s="293">
        <v>0</v>
      </c>
      <c r="S14" s="293">
        <v>0</v>
      </c>
      <c r="T14" s="293">
        <v>0</v>
      </c>
      <c r="U14" s="293">
        <v>0</v>
      </c>
      <c r="V14" s="293">
        <v>0</v>
      </c>
      <c r="W14" s="293">
        <v>0</v>
      </c>
      <c r="X14" s="293">
        <v>0</v>
      </c>
      <c r="Y14" s="293">
        <v>0</v>
      </c>
      <c r="Z14" s="293">
        <v>0</v>
      </c>
      <c r="AA14" s="293">
        <v>0</v>
      </c>
      <c r="AB14" s="201" t="e">
        <v>#REF!</v>
      </c>
      <c r="AC14" s="201" t="e">
        <v>#REF!</v>
      </c>
      <c r="AD14" s="201" t="e">
        <v>#REF!</v>
      </c>
      <c r="AE14" s="201" t="e">
        <v>#REF!</v>
      </c>
      <c r="AF14" s="201" t="e">
        <v>#REF!</v>
      </c>
      <c r="AG14" s="34">
        <v>502.2242</v>
      </c>
      <c r="AH14" s="35">
        <v>0</v>
      </c>
    </row>
    <row r="15" spans="1:35" s="187" customFormat="1">
      <c r="A15" s="199" t="s">
        <v>75</v>
      </c>
      <c r="B15" s="200" t="s">
        <v>80</v>
      </c>
      <c r="C15" s="199" t="s">
        <v>81</v>
      </c>
      <c r="D15" s="284"/>
      <c r="E15" s="284">
        <v>0</v>
      </c>
      <c r="F15" s="291"/>
      <c r="G15" s="138">
        <v>0</v>
      </c>
      <c r="H15" s="138">
        <f>'[1]BIEU 03'!H14</f>
        <v>0</v>
      </c>
      <c r="I15" s="138">
        <v>0</v>
      </c>
      <c r="J15" s="138">
        <v>0</v>
      </c>
      <c r="K15" s="138">
        <v>0</v>
      </c>
      <c r="L15" s="138">
        <v>0</v>
      </c>
      <c r="M15" s="138">
        <v>0</v>
      </c>
      <c r="N15" s="138">
        <v>0</v>
      </c>
      <c r="O15" s="138">
        <v>0</v>
      </c>
      <c r="P15" s="138">
        <v>0</v>
      </c>
      <c r="Q15" s="293">
        <v>0</v>
      </c>
      <c r="R15" s="293">
        <v>0</v>
      </c>
      <c r="S15" s="293">
        <v>0</v>
      </c>
      <c r="T15" s="293">
        <v>0</v>
      </c>
      <c r="U15" s="293">
        <v>0</v>
      </c>
      <c r="V15" s="293">
        <v>0</v>
      </c>
      <c r="W15" s="293">
        <v>0</v>
      </c>
      <c r="X15" s="293">
        <v>0</v>
      </c>
      <c r="Y15" s="293">
        <v>0</v>
      </c>
      <c r="Z15" s="293">
        <v>0</v>
      </c>
      <c r="AA15" s="293">
        <v>0</v>
      </c>
      <c r="AB15" s="201" t="e">
        <v>#REF!</v>
      </c>
      <c r="AC15" s="201" t="e">
        <v>#REF!</v>
      </c>
      <c r="AD15" s="201" t="e">
        <v>#REF!</v>
      </c>
      <c r="AE15" s="201" t="e">
        <v>#REF!</v>
      </c>
      <c r="AF15" s="201" t="e">
        <v>#REF!</v>
      </c>
      <c r="AG15" s="34">
        <v>0</v>
      </c>
      <c r="AH15" s="35">
        <v>0</v>
      </c>
    </row>
    <row r="16" spans="1:35">
      <c r="A16" s="294" t="s">
        <v>82</v>
      </c>
      <c r="B16" s="196" t="s">
        <v>83</v>
      </c>
      <c r="C16" s="189" t="s">
        <v>84</v>
      </c>
      <c r="D16" s="284">
        <v>543.20100000000002</v>
      </c>
      <c r="E16" s="284">
        <v>-79.953813068114925</v>
      </c>
      <c r="F16" s="295"/>
      <c r="G16" s="138">
        <v>432.24392</v>
      </c>
      <c r="H16" s="138">
        <f>'[1]BIEU 03'!H15</f>
        <v>3.5072439178171386</v>
      </c>
      <c r="I16" s="138">
        <v>89.511669999999995</v>
      </c>
      <c r="J16" s="138">
        <v>0.79417000000000004</v>
      </c>
      <c r="K16" s="138">
        <v>5.3140300000000007</v>
      </c>
      <c r="L16" s="138">
        <v>7.4907299999999992</v>
      </c>
      <c r="M16" s="138">
        <v>1.9702400000000004</v>
      </c>
      <c r="N16" s="138">
        <v>81.584569999999999</v>
      </c>
      <c r="O16" s="138">
        <v>102.50147999999999</v>
      </c>
      <c r="P16" s="138">
        <v>143.07703000000001</v>
      </c>
      <c r="Q16" s="292">
        <v>0</v>
      </c>
      <c r="R16" s="292">
        <v>0</v>
      </c>
      <c r="S16" s="292">
        <v>0</v>
      </c>
      <c r="T16" s="292">
        <v>0</v>
      </c>
      <c r="U16" s="292">
        <v>0</v>
      </c>
      <c r="V16" s="292">
        <v>0</v>
      </c>
      <c r="W16" s="292">
        <v>0</v>
      </c>
      <c r="X16" s="292">
        <v>0</v>
      </c>
      <c r="Y16" s="292">
        <v>0</v>
      </c>
      <c r="Z16" s="292">
        <v>0</v>
      </c>
      <c r="AA16" s="292">
        <v>0</v>
      </c>
      <c r="AB16" s="197" t="e">
        <v>#REF!</v>
      </c>
      <c r="AC16" s="197" t="e">
        <v>#REF!</v>
      </c>
      <c r="AD16" s="197" t="e">
        <v>#REF!</v>
      </c>
      <c r="AE16" s="197" t="e">
        <v>#REF!</v>
      </c>
      <c r="AF16" s="197" t="e">
        <v>#REF!</v>
      </c>
      <c r="AG16" s="34">
        <v>463.24718693188515</v>
      </c>
      <c r="AH16" s="35">
        <v>0</v>
      </c>
    </row>
    <row r="17" spans="1:54">
      <c r="A17" s="294" t="s">
        <v>85</v>
      </c>
      <c r="B17" s="196" t="s">
        <v>86</v>
      </c>
      <c r="C17" s="189" t="s">
        <v>87</v>
      </c>
      <c r="D17" s="284">
        <v>388.65599999999995</v>
      </c>
      <c r="E17" s="284">
        <v>-45.203149869495633</v>
      </c>
      <c r="F17" s="295"/>
      <c r="G17" s="138">
        <v>307.51623999999998</v>
      </c>
      <c r="H17" s="138">
        <f>'[1]BIEU 03'!H16</f>
        <v>2.4386141012647649</v>
      </c>
      <c r="I17" s="138">
        <v>25.183509999999998</v>
      </c>
      <c r="J17" s="138">
        <v>1.1414000000000004</v>
      </c>
      <c r="K17" s="138">
        <v>21.248139999999999</v>
      </c>
      <c r="L17" s="138">
        <v>0.85855000000000015</v>
      </c>
      <c r="M17" s="138">
        <v>0.84216999999999942</v>
      </c>
      <c r="N17" s="138">
        <v>111.07708</v>
      </c>
      <c r="O17" s="138">
        <v>76.665300000000002</v>
      </c>
      <c r="P17" s="138">
        <v>70.50009</v>
      </c>
      <c r="Q17" s="292">
        <v>0</v>
      </c>
      <c r="R17" s="292">
        <v>0</v>
      </c>
      <c r="S17" s="292">
        <v>0</v>
      </c>
      <c r="T17" s="292">
        <v>0</v>
      </c>
      <c r="U17" s="292">
        <v>0</v>
      </c>
      <c r="V17" s="292">
        <v>0</v>
      </c>
      <c r="W17" s="292">
        <v>0</v>
      </c>
      <c r="X17" s="292">
        <v>0</v>
      </c>
      <c r="Y17" s="292">
        <v>0</v>
      </c>
      <c r="Z17" s="292">
        <v>0</v>
      </c>
      <c r="AA17" s="292">
        <v>0</v>
      </c>
      <c r="AB17" s="197" t="e">
        <v>#REF!</v>
      </c>
      <c r="AC17" s="197" t="e">
        <v>#REF!</v>
      </c>
      <c r="AD17" s="197" t="e">
        <v>#REF!</v>
      </c>
      <c r="AE17" s="197" t="e">
        <v>#REF!</v>
      </c>
      <c r="AF17" s="197" t="e">
        <v>#REF!</v>
      </c>
      <c r="AG17" s="34">
        <v>343.45285013050432</v>
      </c>
      <c r="AH17" s="35">
        <v>0</v>
      </c>
    </row>
    <row r="18" spans="1:54">
      <c r="A18" s="294" t="s">
        <v>88</v>
      </c>
      <c r="B18" s="196" t="s">
        <v>89</v>
      </c>
      <c r="C18" s="189" t="s">
        <v>90</v>
      </c>
      <c r="D18" s="284">
        <v>2582.1150000000002</v>
      </c>
      <c r="E18" s="284">
        <v>-25.470000000000255</v>
      </c>
      <c r="F18" s="291"/>
      <c r="G18" s="138">
        <v>2596.3119999999999</v>
      </c>
      <c r="H18" s="138">
        <f>'[1]BIEU 03'!H17</f>
        <v>19.105740236322905</v>
      </c>
      <c r="I18" s="138">
        <v>95.51</v>
      </c>
      <c r="J18" s="138">
        <v>99.21</v>
      </c>
      <c r="K18" s="138">
        <v>74.402000000000001</v>
      </c>
      <c r="L18" s="138">
        <v>19.55</v>
      </c>
      <c r="M18" s="138">
        <v>259.38</v>
      </c>
      <c r="N18" s="138">
        <v>511.27000000000004</v>
      </c>
      <c r="O18" s="138">
        <v>921.12</v>
      </c>
      <c r="P18" s="138">
        <v>615.87</v>
      </c>
      <c r="Q18" s="292">
        <v>0</v>
      </c>
      <c r="R18" s="292">
        <v>0</v>
      </c>
      <c r="S18" s="292">
        <v>0</v>
      </c>
      <c r="T18" s="292">
        <v>0</v>
      </c>
      <c r="U18" s="292">
        <v>0</v>
      </c>
      <c r="V18" s="292">
        <v>0</v>
      </c>
      <c r="W18" s="292">
        <v>0</v>
      </c>
      <c r="X18" s="292">
        <v>0</v>
      </c>
      <c r="Y18" s="292">
        <v>0</v>
      </c>
      <c r="Z18" s="292">
        <v>0</v>
      </c>
      <c r="AA18" s="292">
        <v>0</v>
      </c>
      <c r="AB18" s="197" t="e">
        <v>#REF!</v>
      </c>
      <c r="AC18" s="197" t="e">
        <v>#REF!</v>
      </c>
      <c r="AD18" s="197" t="e">
        <v>#REF!</v>
      </c>
      <c r="AE18" s="197" t="e">
        <v>#REF!</v>
      </c>
      <c r="AF18" s="197" t="e">
        <v>#REF!</v>
      </c>
      <c r="AG18" s="34">
        <v>2556.6450000000004</v>
      </c>
      <c r="AH18" s="35">
        <v>0</v>
      </c>
      <c r="AI18" s="202">
        <v>684.48299999999995</v>
      </c>
      <c r="AJ18" s="202">
        <v>147.83699999999999</v>
      </c>
      <c r="AK18" s="202">
        <v>161.602</v>
      </c>
      <c r="AL18" s="202">
        <v>198.572</v>
      </c>
      <c r="AM18" s="202">
        <v>317.17358000000002</v>
      </c>
      <c r="AN18" s="202">
        <v>2106.8119999999999</v>
      </c>
      <c r="AO18" s="202">
        <v>3296.8838753978275</v>
      </c>
      <c r="AP18" s="202">
        <v>2379.5349999999999</v>
      </c>
      <c r="AQ18" s="202">
        <v>0</v>
      </c>
    </row>
    <row r="19" spans="1:54">
      <c r="A19" s="189" t="s">
        <v>91</v>
      </c>
      <c r="B19" s="196" t="s">
        <v>92</v>
      </c>
      <c r="C19" s="189" t="s">
        <v>93</v>
      </c>
      <c r="D19" s="284"/>
      <c r="E19" s="284">
        <v>2071.8309999999997</v>
      </c>
      <c r="F19" s="291"/>
      <c r="G19" s="138">
        <v>2075.797</v>
      </c>
      <c r="H19" s="138">
        <f>'[1]BIEU 03'!H18</f>
        <v>15.524149657157299</v>
      </c>
      <c r="I19" s="138">
        <v>265.69</v>
      </c>
      <c r="J19" s="138">
        <v>0</v>
      </c>
      <c r="K19" s="138">
        <v>0</v>
      </c>
      <c r="L19" s="138">
        <v>0</v>
      </c>
      <c r="M19" s="138">
        <v>0</v>
      </c>
      <c r="N19" s="138">
        <v>0</v>
      </c>
      <c r="O19" s="138">
        <v>1377.94</v>
      </c>
      <c r="P19" s="138">
        <v>432.16699999999997</v>
      </c>
      <c r="Q19" s="292">
        <v>0</v>
      </c>
      <c r="R19" s="292">
        <v>0</v>
      </c>
      <c r="S19" s="292">
        <v>0</v>
      </c>
      <c r="T19" s="292">
        <v>0</v>
      </c>
      <c r="U19" s="292">
        <v>0</v>
      </c>
      <c r="V19" s="292">
        <v>0</v>
      </c>
      <c r="W19" s="292">
        <v>0</v>
      </c>
      <c r="X19" s="292">
        <v>0</v>
      </c>
      <c r="Y19" s="292">
        <v>0</v>
      </c>
      <c r="Z19" s="292">
        <v>0</v>
      </c>
      <c r="AA19" s="292">
        <v>0</v>
      </c>
      <c r="AB19" s="197" t="e">
        <v>#REF!</v>
      </c>
      <c r="AC19" s="197" t="e">
        <v>#REF!</v>
      </c>
      <c r="AD19" s="197" t="e">
        <v>#REF!</v>
      </c>
      <c r="AE19" s="197" t="e">
        <v>#REF!</v>
      </c>
      <c r="AF19" s="197" t="e">
        <v>#REF!</v>
      </c>
      <c r="AG19" s="34">
        <v>2071.8309999999997</v>
      </c>
      <c r="AH19" s="35">
        <v>0</v>
      </c>
    </row>
    <row r="20" spans="1:54">
      <c r="A20" s="189" t="s">
        <v>232</v>
      </c>
      <c r="B20" s="196" t="s">
        <v>95</v>
      </c>
      <c r="C20" s="189" t="s">
        <v>96</v>
      </c>
      <c r="D20" s="284">
        <v>4898.9969999999994</v>
      </c>
      <c r="E20" s="284">
        <v>-234.57454460217195</v>
      </c>
      <c r="F20" s="291"/>
      <c r="G20" s="138">
        <v>4542.3026001999997</v>
      </c>
      <c r="H20" s="138">
        <f>'[1]BIEU 03'!H19</f>
        <v>34.14407977300403</v>
      </c>
      <c r="I20" s="138">
        <v>278.88916999999998</v>
      </c>
      <c r="J20" s="138">
        <v>44.037000000000006</v>
      </c>
      <c r="K20" s="138">
        <v>83.387140000000002</v>
      </c>
      <c r="L20" s="138">
        <v>150.94628999999998</v>
      </c>
      <c r="M20" s="138">
        <v>93.663470199999978</v>
      </c>
      <c r="N20" s="138">
        <v>1601.82</v>
      </c>
      <c r="O20" s="138">
        <v>996.04590000000007</v>
      </c>
      <c r="P20" s="138">
        <v>1293.5136300000001</v>
      </c>
      <c r="Q20" s="292">
        <v>0</v>
      </c>
      <c r="R20" s="292">
        <v>0</v>
      </c>
      <c r="S20" s="292">
        <v>0</v>
      </c>
      <c r="T20" s="292">
        <v>0</v>
      </c>
      <c r="U20" s="292">
        <v>0</v>
      </c>
      <c r="V20" s="292">
        <v>0</v>
      </c>
      <c r="W20" s="292">
        <v>0</v>
      </c>
      <c r="X20" s="292">
        <v>0</v>
      </c>
      <c r="Y20" s="292">
        <v>0</v>
      </c>
      <c r="Z20" s="292">
        <v>0</v>
      </c>
      <c r="AA20" s="292">
        <v>0</v>
      </c>
      <c r="AB20" s="197" t="e">
        <v>#REF!</v>
      </c>
      <c r="AC20" s="197" t="e">
        <v>#REF!</v>
      </c>
      <c r="AD20" s="197" t="e">
        <v>#REF!</v>
      </c>
      <c r="AE20" s="197" t="e">
        <v>#REF!</v>
      </c>
      <c r="AF20" s="197" t="e">
        <v>#REF!</v>
      </c>
      <c r="AG20" s="34">
        <v>4664.4224553978274</v>
      </c>
      <c r="AH20" s="35">
        <v>0</v>
      </c>
    </row>
    <row r="21" spans="1:54" s="187" customFormat="1" ht="31.5">
      <c r="A21" s="199"/>
      <c r="B21" s="90" t="s">
        <v>97</v>
      </c>
      <c r="C21" s="91" t="s">
        <v>98</v>
      </c>
      <c r="D21" s="297"/>
      <c r="E21" s="297"/>
      <c r="F21" s="298"/>
      <c r="G21" s="156">
        <v>3477.0299999999997</v>
      </c>
      <c r="H21" s="156">
        <f>'[1]BIEU 03'!H20</f>
        <v>0</v>
      </c>
      <c r="I21" s="156">
        <v>155.47</v>
      </c>
      <c r="J21" s="156">
        <v>50.6</v>
      </c>
      <c r="K21" s="156">
        <v>67.31</v>
      </c>
      <c r="L21" s="156">
        <v>48.83</v>
      </c>
      <c r="M21" s="156">
        <v>87.64</v>
      </c>
      <c r="N21" s="156">
        <v>983.03</v>
      </c>
      <c r="O21" s="156">
        <v>900.83</v>
      </c>
      <c r="P21" s="156">
        <v>1183.32</v>
      </c>
      <c r="Q21" s="293">
        <v>0</v>
      </c>
      <c r="R21" s="293">
        <v>0</v>
      </c>
      <c r="S21" s="293">
        <v>0</v>
      </c>
      <c r="T21" s="293">
        <v>0</v>
      </c>
      <c r="U21" s="293">
        <v>0</v>
      </c>
      <c r="V21" s="293">
        <v>0</v>
      </c>
      <c r="W21" s="293">
        <v>0</v>
      </c>
      <c r="X21" s="293">
        <v>0</v>
      </c>
      <c r="Y21" s="293">
        <v>0</v>
      </c>
      <c r="Z21" s="293">
        <v>0</v>
      </c>
      <c r="AA21" s="293">
        <v>0</v>
      </c>
      <c r="AB21" s="201"/>
      <c r="AC21" s="201"/>
      <c r="AD21" s="201"/>
      <c r="AE21" s="201"/>
      <c r="AF21" s="201"/>
      <c r="AG21" s="42">
        <v>3474.7299999999996</v>
      </c>
      <c r="AH21" s="43">
        <v>0</v>
      </c>
    </row>
    <row r="22" spans="1:54">
      <c r="A22" s="189" t="s">
        <v>99</v>
      </c>
      <c r="B22" s="196" t="s">
        <v>100</v>
      </c>
      <c r="C22" s="189" t="s">
        <v>101</v>
      </c>
      <c r="D22" s="284">
        <v>73.162000000000006</v>
      </c>
      <c r="E22" s="284">
        <v>-12.806300000000014</v>
      </c>
      <c r="F22" s="291"/>
      <c r="G22" s="138">
        <v>40.91095</v>
      </c>
      <c r="H22" s="138">
        <f>'[1]BIEU 03'!H21</f>
        <v>0.46760814527461397</v>
      </c>
      <c r="I22" s="138">
        <v>10.773</v>
      </c>
      <c r="J22" s="138">
        <v>9.6000000000000002E-2</v>
      </c>
      <c r="K22" s="138">
        <v>0.68483000000000005</v>
      </c>
      <c r="L22" s="138">
        <v>1.9413200000000002</v>
      </c>
      <c r="M22" s="138">
        <v>2.992</v>
      </c>
      <c r="N22" s="138">
        <v>9.0137999999999998</v>
      </c>
      <c r="O22" s="138">
        <v>4.7899999999999991</v>
      </c>
      <c r="P22" s="138">
        <v>10.620000000000001</v>
      </c>
      <c r="Q22" s="292">
        <v>0</v>
      </c>
      <c r="R22" s="292">
        <v>0</v>
      </c>
      <c r="S22" s="292">
        <v>0</v>
      </c>
      <c r="T22" s="292">
        <v>0</v>
      </c>
      <c r="U22" s="292">
        <v>0</v>
      </c>
      <c r="V22" s="292">
        <v>0</v>
      </c>
      <c r="W22" s="292">
        <v>0</v>
      </c>
      <c r="X22" s="292">
        <v>0</v>
      </c>
      <c r="Y22" s="292">
        <v>0</v>
      </c>
      <c r="Z22" s="292">
        <v>0</v>
      </c>
      <c r="AA22" s="292">
        <v>0</v>
      </c>
      <c r="AB22" s="197" t="e">
        <v>#REF!</v>
      </c>
      <c r="AC22" s="197" t="e">
        <v>#REF!</v>
      </c>
      <c r="AD22" s="197" t="e">
        <v>#REF!</v>
      </c>
      <c r="AE22" s="197" t="e">
        <v>#REF!</v>
      </c>
      <c r="AF22" s="197" t="e">
        <v>#REF!</v>
      </c>
      <c r="AG22" s="34">
        <v>60.355700000000006</v>
      </c>
      <c r="AH22" s="35">
        <v>0</v>
      </c>
    </row>
    <row r="23" spans="1:54">
      <c r="A23" s="189" t="s">
        <v>233</v>
      </c>
      <c r="B23" s="196" t="s">
        <v>103</v>
      </c>
      <c r="C23" s="189" t="s">
        <v>104</v>
      </c>
      <c r="D23" s="284"/>
      <c r="E23" s="284">
        <v>0</v>
      </c>
      <c r="F23" s="291"/>
      <c r="G23" s="138">
        <v>0</v>
      </c>
      <c r="H23" s="138">
        <f>'[1]BIEU 03'!H22</f>
        <v>0</v>
      </c>
      <c r="I23" s="138">
        <v>0</v>
      </c>
      <c r="J23" s="138">
        <v>0</v>
      </c>
      <c r="K23" s="138">
        <v>0</v>
      </c>
      <c r="L23" s="138">
        <v>0</v>
      </c>
      <c r="M23" s="138">
        <v>0</v>
      </c>
      <c r="N23" s="138">
        <v>0</v>
      </c>
      <c r="O23" s="138">
        <v>0</v>
      </c>
      <c r="P23" s="138">
        <v>0</v>
      </c>
      <c r="Q23" s="292">
        <v>0</v>
      </c>
      <c r="R23" s="292">
        <v>0</v>
      </c>
      <c r="S23" s="292">
        <v>0</v>
      </c>
      <c r="T23" s="292">
        <v>0</v>
      </c>
      <c r="U23" s="292">
        <v>0</v>
      </c>
      <c r="V23" s="292">
        <v>0</v>
      </c>
      <c r="W23" s="292">
        <v>0</v>
      </c>
      <c r="X23" s="292">
        <v>0</v>
      </c>
      <c r="Y23" s="292">
        <v>0</v>
      </c>
      <c r="Z23" s="292">
        <v>0</v>
      </c>
      <c r="AA23" s="292">
        <v>0</v>
      </c>
      <c r="AB23" s="197" t="e">
        <v>#REF!</v>
      </c>
      <c r="AC23" s="197" t="e">
        <v>#REF!</v>
      </c>
      <c r="AD23" s="197" t="e">
        <v>#REF!</v>
      </c>
      <c r="AE23" s="197" t="e">
        <v>#REF!</v>
      </c>
      <c r="AF23" s="197" t="e">
        <v>#REF!</v>
      </c>
      <c r="AG23" s="34">
        <v>0</v>
      </c>
      <c r="AH23" s="35">
        <v>0</v>
      </c>
    </row>
    <row r="24" spans="1:54">
      <c r="A24" s="189" t="s">
        <v>234</v>
      </c>
      <c r="B24" s="196" t="s">
        <v>106</v>
      </c>
      <c r="C24" s="189" t="s">
        <v>107</v>
      </c>
      <c r="D24" s="284">
        <v>1.78</v>
      </c>
      <c r="E24" s="284">
        <v>-0.22999999999999998</v>
      </c>
      <c r="F24" s="291"/>
      <c r="G24" s="138">
        <v>1.5489999999999999</v>
      </c>
      <c r="H24" s="138">
        <f>'[1]BIEU 03'!H23</f>
        <v>1.1614090130224819E-2</v>
      </c>
      <c r="I24" s="138">
        <v>0</v>
      </c>
      <c r="J24" s="138">
        <v>0</v>
      </c>
      <c r="K24" s="138">
        <v>0</v>
      </c>
      <c r="L24" s="138">
        <v>0</v>
      </c>
      <c r="M24" s="138">
        <v>0.22800000000000001</v>
      </c>
      <c r="N24" s="138">
        <v>0</v>
      </c>
      <c r="O24" s="138">
        <v>1.321</v>
      </c>
      <c r="P24" s="138">
        <v>0</v>
      </c>
      <c r="Q24" s="292">
        <v>0</v>
      </c>
      <c r="R24" s="292">
        <v>0</v>
      </c>
      <c r="S24" s="292">
        <v>0</v>
      </c>
      <c r="T24" s="292">
        <v>0</v>
      </c>
      <c r="U24" s="292">
        <v>0</v>
      </c>
      <c r="V24" s="292">
        <v>0</v>
      </c>
      <c r="W24" s="292">
        <v>0</v>
      </c>
      <c r="X24" s="292">
        <v>0</v>
      </c>
      <c r="Y24" s="292">
        <v>0</v>
      </c>
      <c r="Z24" s="292">
        <v>0</v>
      </c>
      <c r="AA24" s="292">
        <v>0</v>
      </c>
      <c r="AB24" s="197" t="e">
        <v>#REF!</v>
      </c>
      <c r="AC24" s="197" t="e">
        <v>#REF!</v>
      </c>
      <c r="AD24" s="197" t="e">
        <v>#REF!</v>
      </c>
      <c r="AE24" s="197" t="e">
        <v>#REF!</v>
      </c>
      <c r="AF24" s="197" t="e">
        <v>#REF!</v>
      </c>
      <c r="AG24" s="34">
        <v>1.55</v>
      </c>
      <c r="AH24" s="35">
        <v>0</v>
      </c>
    </row>
    <row r="25" spans="1:54" s="191" customFormat="1">
      <c r="A25" s="280">
        <v>2</v>
      </c>
      <c r="B25" s="289" t="s">
        <v>108</v>
      </c>
      <c r="C25" s="188" t="s">
        <v>109</v>
      </c>
      <c r="D25" s="283">
        <v>1467.127</v>
      </c>
      <c r="E25" s="283">
        <v>435.07959292329701</v>
      </c>
      <c r="F25" s="285"/>
      <c r="G25" s="119">
        <v>2112.0182897999998</v>
      </c>
      <c r="H25" s="119">
        <f>'[1]BIEU 03'!H24</f>
        <v>15.487715130975991</v>
      </c>
      <c r="I25" s="119">
        <v>314.62165000000005</v>
      </c>
      <c r="J25" s="119">
        <v>110.02843000000001</v>
      </c>
      <c r="K25" s="119">
        <v>169.87786</v>
      </c>
      <c r="L25" s="119">
        <v>253.03611000000006</v>
      </c>
      <c r="M25" s="119">
        <v>225.06911980000001</v>
      </c>
      <c r="N25" s="119">
        <v>214.73754999999997</v>
      </c>
      <c r="O25" s="119">
        <v>405.09762000000001</v>
      </c>
      <c r="P25" s="119">
        <v>419.54995000000002</v>
      </c>
      <c r="Q25" s="290">
        <v>0</v>
      </c>
      <c r="R25" s="290">
        <v>0</v>
      </c>
      <c r="S25" s="290">
        <v>0</v>
      </c>
      <c r="T25" s="290">
        <v>0</v>
      </c>
      <c r="U25" s="290">
        <v>0</v>
      </c>
      <c r="V25" s="290">
        <v>0</v>
      </c>
      <c r="W25" s="290">
        <v>0</v>
      </c>
      <c r="X25" s="290">
        <v>0</v>
      </c>
      <c r="Y25" s="290">
        <v>0</v>
      </c>
      <c r="Z25" s="290">
        <v>0</v>
      </c>
      <c r="AA25" s="290">
        <v>0</v>
      </c>
      <c r="AB25" s="194" t="e">
        <v>#REF!</v>
      </c>
      <c r="AC25" s="194" t="e">
        <v>#REF!</v>
      </c>
      <c r="AD25" s="194" t="e">
        <v>#REF!</v>
      </c>
      <c r="AE25" s="194" t="e">
        <v>#REF!</v>
      </c>
      <c r="AF25" s="194" t="e">
        <v>#REF!</v>
      </c>
      <c r="AG25" s="34">
        <v>1902.206592923297</v>
      </c>
      <c r="AH25" s="35">
        <v>0</v>
      </c>
    </row>
    <row r="26" spans="1:54" s="191" customFormat="1">
      <c r="A26" s="280"/>
      <c r="B26" s="196" t="s">
        <v>302</v>
      </c>
      <c r="C26" s="313"/>
      <c r="D26" s="283"/>
      <c r="E26" s="283"/>
      <c r="F26" s="285"/>
      <c r="G26" s="119"/>
      <c r="H26" s="119"/>
      <c r="I26" s="119"/>
      <c r="J26" s="119"/>
      <c r="K26" s="119"/>
      <c r="L26" s="119"/>
      <c r="M26" s="119"/>
      <c r="N26" s="119"/>
      <c r="O26" s="119"/>
      <c r="P26" s="119"/>
      <c r="Q26" s="290"/>
      <c r="R26" s="290"/>
      <c r="S26" s="290"/>
      <c r="T26" s="290"/>
      <c r="U26" s="290"/>
      <c r="V26" s="290"/>
      <c r="W26" s="290"/>
      <c r="X26" s="290"/>
      <c r="Y26" s="290"/>
      <c r="Z26" s="290"/>
      <c r="AA26" s="290"/>
      <c r="AB26" s="194"/>
      <c r="AC26" s="194"/>
      <c r="AD26" s="194"/>
      <c r="AE26" s="194"/>
      <c r="AF26" s="194"/>
      <c r="AG26" s="34"/>
      <c r="AH26" s="35"/>
    </row>
    <row r="27" spans="1:54">
      <c r="A27" s="189" t="s">
        <v>110</v>
      </c>
      <c r="B27" s="196" t="s">
        <v>111</v>
      </c>
      <c r="C27" s="189" t="s">
        <v>112</v>
      </c>
      <c r="D27" s="284">
        <v>222.77100000000002</v>
      </c>
      <c r="E27" s="284">
        <v>18.560000000000002</v>
      </c>
      <c r="F27" s="291"/>
      <c r="G27" s="138">
        <v>254.96999999999997</v>
      </c>
      <c r="H27" s="138">
        <f>'[1]BIEU 03'!H25</f>
        <v>1.8815425447874154</v>
      </c>
      <c r="I27" s="138">
        <v>8.9649999999999999</v>
      </c>
      <c r="J27" s="138">
        <v>21.55</v>
      </c>
      <c r="K27" s="138">
        <v>40.728999999999999</v>
      </c>
      <c r="L27" s="138">
        <v>22.216999999999999</v>
      </c>
      <c r="M27" s="138">
        <v>0.45100000000000001</v>
      </c>
      <c r="N27" s="138">
        <v>26.801000000000002</v>
      </c>
      <c r="O27" s="138">
        <v>11.891999999999999</v>
      </c>
      <c r="P27" s="138">
        <v>122.36499999999999</v>
      </c>
      <c r="Q27" s="292">
        <v>0</v>
      </c>
      <c r="R27" s="292">
        <v>0</v>
      </c>
      <c r="S27" s="292">
        <v>0</v>
      </c>
      <c r="T27" s="292">
        <v>0</v>
      </c>
      <c r="U27" s="292">
        <v>0</v>
      </c>
      <c r="V27" s="292">
        <v>0</v>
      </c>
      <c r="W27" s="292">
        <v>0</v>
      </c>
      <c r="X27" s="292">
        <v>0</v>
      </c>
      <c r="Y27" s="292">
        <v>0</v>
      </c>
      <c r="Z27" s="292">
        <v>0</v>
      </c>
      <c r="AA27" s="292">
        <v>0</v>
      </c>
      <c r="AB27" s="197" t="e">
        <v>#REF!</v>
      </c>
      <c r="AC27" s="197" t="e">
        <v>#REF!</v>
      </c>
      <c r="AD27" s="197" t="e">
        <v>#REF!</v>
      </c>
      <c r="AE27" s="197" t="e">
        <v>#REF!</v>
      </c>
      <c r="AF27" s="197" t="e">
        <v>#REF!</v>
      </c>
      <c r="AG27" s="34">
        <v>241.33100000000002</v>
      </c>
      <c r="AH27" s="35">
        <v>0</v>
      </c>
    </row>
    <row r="28" spans="1:54">
      <c r="A28" s="189" t="s">
        <v>113</v>
      </c>
      <c r="B28" s="196" t="s">
        <v>114</v>
      </c>
      <c r="C28" s="189" t="s">
        <v>115</v>
      </c>
      <c r="D28" s="284">
        <v>22.655999999999999</v>
      </c>
      <c r="E28" s="284">
        <v>4.7199999999999989</v>
      </c>
      <c r="F28" s="291"/>
      <c r="G28" s="138">
        <v>24.089999999999996</v>
      </c>
      <c r="H28" s="138">
        <f>'[1]BIEU 03'!H26</f>
        <v>0.17980110113862888</v>
      </c>
      <c r="I28" s="138">
        <v>4.101</v>
      </c>
      <c r="J28" s="138">
        <v>0.377</v>
      </c>
      <c r="K28" s="138">
        <v>9.2999999999999999E-2</v>
      </c>
      <c r="L28" s="138">
        <v>1.6360000000000001</v>
      </c>
      <c r="M28" s="138">
        <v>14.659999999999998</v>
      </c>
      <c r="N28" s="138">
        <v>2.0630000000000002</v>
      </c>
      <c r="O28" s="138">
        <v>0.06</v>
      </c>
      <c r="P28" s="138">
        <v>1.1000000000000001</v>
      </c>
      <c r="Q28" s="292">
        <v>0</v>
      </c>
      <c r="R28" s="292">
        <v>0</v>
      </c>
      <c r="S28" s="292">
        <v>0</v>
      </c>
      <c r="T28" s="292">
        <v>0</v>
      </c>
      <c r="U28" s="292">
        <v>0</v>
      </c>
      <c r="V28" s="292">
        <v>0</v>
      </c>
      <c r="W28" s="292">
        <v>0</v>
      </c>
      <c r="X28" s="292">
        <v>0</v>
      </c>
      <c r="Y28" s="292">
        <v>0</v>
      </c>
      <c r="Z28" s="292">
        <v>0</v>
      </c>
      <c r="AA28" s="292">
        <v>0</v>
      </c>
      <c r="AB28" s="197" t="e">
        <v>#REF!</v>
      </c>
      <c r="AC28" s="197" t="e">
        <v>#REF!</v>
      </c>
      <c r="AD28" s="197" t="e">
        <v>#REF!</v>
      </c>
      <c r="AE28" s="197" t="e">
        <v>#REF!</v>
      </c>
      <c r="AF28" s="197" t="e">
        <v>#REF!</v>
      </c>
      <c r="AG28" s="34">
        <v>27.376000000000001</v>
      </c>
      <c r="AH28" s="35">
        <v>0</v>
      </c>
    </row>
    <row r="29" spans="1:54">
      <c r="A29" s="189" t="s">
        <v>116</v>
      </c>
      <c r="B29" s="196" t="s">
        <v>117</v>
      </c>
      <c r="C29" s="189" t="s">
        <v>118</v>
      </c>
      <c r="D29" s="284"/>
      <c r="E29" s="284">
        <v>0</v>
      </c>
      <c r="F29" s="285"/>
      <c r="G29" s="138">
        <v>0</v>
      </c>
      <c r="H29" s="138">
        <f>'[1]BIEU 03'!H27</f>
        <v>0</v>
      </c>
      <c r="I29" s="138">
        <v>0</v>
      </c>
      <c r="J29" s="138">
        <v>0</v>
      </c>
      <c r="K29" s="138">
        <v>0</v>
      </c>
      <c r="L29" s="138">
        <v>0</v>
      </c>
      <c r="M29" s="138">
        <v>0</v>
      </c>
      <c r="N29" s="138">
        <v>0</v>
      </c>
      <c r="O29" s="138">
        <v>0</v>
      </c>
      <c r="P29" s="138">
        <v>0</v>
      </c>
      <c r="Q29" s="292">
        <v>0</v>
      </c>
      <c r="R29" s="292">
        <v>0</v>
      </c>
      <c r="S29" s="292">
        <v>0</v>
      </c>
      <c r="T29" s="292">
        <v>0</v>
      </c>
      <c r="U29" s="292">
        <v>0</v>
      </c>
      <c r="V29" s="292">
        <v>0</v>
      </c>
      <c r="W29" s="292">
        <v>0</v>
      </c>
      <c r="X29" s="292">
        <v>0</v>
      </c>
      <c r="Y29" s="292">
        <v>0</v>
      </c>
      <c r="Z29" s="292">
        <v>0</v>
      </c>
      <c r="AA29" s="292">
        <v>0</v>
      </c>
      <c r="AB29" s="197" t="e">
        <v>#REF!</v>
      </c>
      <c r="AC29" s="197" t="e">
        <v>#REF!</v>
      </c>
      <c r="AD29" s="197" t="e">
        <v>#REF!</v>
      </c>
      <c r="AE29" s="197" t="e">
        <v>#REF!</v>
      </c>
      <c r="AF29" s="197" t="e">
        <v>#REF!</v>
      </c>
      <c r="AG29" s="34">
        <v>0</v>
      </c>
      <c r="AH29" s="35">
        <v>0</v>
      </c>
    </row>
    <row r="30" spans="1:54">
      <c r="A30" s="189" t="s">
        <v>119</v>
      </c>
      <c r="B30" s="196" t="s">
        <v>120</v>
      </c>
      <c r="C30" s="189" t="s">
        <v>121</v>
      </c>
      <c r="D30" s="284">
        <v>0</v>
      </c>
      <c r="E30" s="284">
        <v>0</v>
      </c>
      <c r="F30" s="291"/>
      <c r="G30" s="138">
        <v>0</v>
      </c>
      <c r="H30" s="138">
        <f>'[1]BIEU 03'!H28</f>
        <v>0</v>
      </c>
      <c r="I30" s="138">
        <v>0</v>
      </c>
      <c r="J30" s="138">
        <v>0</v>
      </c>
      <c r="K30" s="138">
        <v>0</v>
      </c>
      <c r="L30" s="138">
        <v>0</v>
      </c>
      <c r="M30" s="138">
        <v>0</v>
      </c>
      <c r="N30" s="138">
        <v>0</v>
      </c>
      <c r="O30" s="138">
        <v>0</v>
      </c>
      <c r="P30" s="138">
        <v>0</v>
      </c>
      <c r="Q30" s="292">
        <v>0</v>
      </c>
      <c r="R30" s="292">
        <v>0</v>
      </c>
      <c r="S30" s="292">
        <v>0</v>
      </c>
      <c r="T30" s="292">
        <v>0</v>
      </c>
      <c r="U30" s="292">
        <v>0</v>
      </c>
      <c r="V30" s="292">
        <v>0</v>
      </c>
      <c r="W30" s="292">
        <v>0</v>
      </c>
      <c r="X30" s="292">
        <v>0</v>
      </c>
      <c r="Y30" s="292">
        <v>0</v>
      </c>
      <c r="Z30" s="292">
        <v>0</v>
      </c>
      <c r="AA30" s="292">
        <v>0</v>
      </c>
      <c r="AB30" s="197" t="e">
        <v>#REF!</v>
      </c>
      <c r="AC30" s="197" t="e">
        <v>#REF!</v>
      </c>
      <c r="AD30" s="197" t="e">
        <v>#REF!</v>
      </c>
      <c r="AE30" s="197" t="e">
        <v>#REF!</v>
      </c>
      <c r="AF30" s="197" t="e">
        <v>#REF!</v>
      </c>
      <c r="AG30" s="34">
        <v>0</v>
      </c>
      <c r="AH30" s="35">
        <v>0</v>
      </c>
    </row>
    <row r="31" spans="1:54">
      <c r="A31" s="189" t="s">
        <v>122</v>
      </c>
      <c r="B31" s="196" t="s">
        <v>123</v>
      </c>
      <c r="C31" s="189" t="s">
        <v>124</v>
      </c>
      <c r="D31" s="284">
        <v>21.32</v>
      </c>
      <c r="E31" s="284">
        <v>79.489559999999983</v>
      </c>
      <c r="F31" s="291"/>
      <c r="G31" s="138">
        <v>170.35227460000002</v>
      </c>
      <c r="H31" s="138">
        <f>'[1]BIEU 03'!H29</f>
        <v>1.4338781495520458</v>
      </c>
      <c r="I31" s="138">
        <v>25.803999999999998</v>
      </c>
      <c r="J31" s="138">
        <v>2.6419999999999999</v>
      </c>
      <c r="K31" s="138">
        <v>0</v>
      </c>
      <c r="L31" s="138">
        <v>5.5312000000000001</v>
      </c>
      <c r="M31" s="138">
        <v>18.2110746</v>
      </c>
      <c r="N31" s="138">
        <v>18.93</v>
      </c>
      <c r="O31" s="138">
        <v>40.954000000000001</v>
      </c>
      <c r="P31" s="138">
        <v>58.280000000000008</v>
      </c>
      <c r="Q31" s="292">
        <v>0</v>
      </c>
      <c r="R31" s="292">
        <v>0</v>
      </c>
      <c r="S31" s="292">
        <v>0</v>
      </c>
      <c r="T31" s="292">
        <v>0</v>
      </c>
      <c r="U31" s="292">
        <v>0</v>
      </c>
      <c r="V31" s="292">
        <v>0</v>
      </c>
      <c r="W31" s="292">
        <v>0</v>
      </c>
      <c r="X31" s="292">
        <v>0</v>
      </c>
      <c r="Y31" s="292">
        <v>0</v>
      </c>
      <c r="Z31" s="292">
        <v>0</v>
      </c>
      <c r="AA31" s="292">
        <v>0</v>
      </c>
      <c r="AB31" s="197" t="e">
        <v>#REF!</v>
      </c>
      <c r="AC31" s="197" t="e">
        <v>#REF!</v>
      </c>
      <c r="AD31" s="197" t="e">
        <v>#REF!</v>
      </c>
      <c r="AE31" s="197" t="e">
        <v>#REF!</v>
      </c>
      <c r="AF31" s="197" t="e">
        <v>#REF!</v>
      </c>
      <c r="AG31" s="34">
        <v>100.80955999999999</v>
      </c>
      <c r="AH31" s="35">
        <v>0</v>
      </c>
      <c r="AQ31" s="202"/>
      <c r="AS31" s="202">
        <v>109.36695999999999</v>
      </c>
      <c r="AT31" s="202">
        <v>0.819482529715853</v>
      </c>
      <c r="AU31" s="202">
        <v>12.198</v>
      </c>
      <c r="AV31" s="202">
        <v>3.4013999999999998</v>
      </c>
      <c r="AW31" s="202">
        <v>0.498</v>
      </c>
      <c r="AX31" s="202">
        <v>6.3102</v>
      </c>
      <c r="AY31" s="202">
        <v>45.637289999999993</v>
      </c>
      <c r="AZ31" s="202">
        <v>1.6400000000000001</v>
      </c>
      <c r="BA31" s="202">
        <v>18.590069999999997</v>
      </c>
      <c r="BB31" s="202">
        <v>21.092000000000002</v>
      </c>
    </row>
    <row r="32" spans="1:54" ht="31.5">
      <c r="A32" s="189" t="s">
        <v>125</v>
      </c>
      <c r="B32" s="196" t="s">
        <v>126</v>
      </c>
      <c r="C32" s="189" t="s">
        <v>127</v>
      </c>
      <c r="D32" s="284">
        <v>9.6189999999999998</v>
      </c>
      <c r="E32" s="284">
        <v>-1.0615999999999985</v>
      </c>
      <c r="F32" s="291"/>
      <c r="G32" s="138">
        <v>7.7</v>
      </c>
      <c r="H32" s="138">
        <f>'[1]BIEU 03'!H30</f>
        <v>6.149773118374656E-2</v>
      </c>
      <c r="I32" s="138">
        <v>3.33</v>
      </c>
      <c r="J32" s="138">
        <v>0.78</v>
      </c>
      <c r="K32" s="138">
        <v>0.5</v>
      </c>
      <c r="L32" s="138">
        <v>0.8</v>
      </c>
      <c r="M32" s="138">
        <v>0.24</v>
      </c>
      <c r="N32" s="138">
        <v>1.9999999999999962E-2</v>
      </c>
      <c r="O32" s="138">
        <v>1.33</v>
      </c>
      <c r="P32" s="138">
        <v>0.7</v>
      </c>
      <c r="Q32" s="292">
        <v>0</v>
      </c>
      <c r="R32" s="292">
        <v>0</v>
      </c>
      <c r="S32" s="292">
        <v>0</v>
      </c>
      <c r="T32" s="292">
        <v>0</v>
      </c>
      <c r="U32" s="292">
        <v>0</v>
      </c>
      <c r="V32" s="292">
        <v>0</v>
      </c>
      <c r="W32" s="292">
        <v>0</v>
      </c>
      <c r="X32" s="292">
        <v>0</v>
      </c>
      <c r="Y32" s="292">
        <v>0</v>
      </c>
      <c r="Z32" s="292">
        <v>0</v>
      </c>
      <c r="AA32" s="292">
        <v>0</v>
      </c>
      <c r="AB32" s="197" t="e">
        <v>#REF!</v>
      </c>
      <c r="AC32" s="197" t="e">
        <v>#REF!</v>
      </c>
      <c r="AD32" s="197" t="e">
        <v>#REF!</v>
      </c>
      <c r="AE32" s="197" t="e">
        <v>#REF!</v>
      </c>
      <c r="AF32" s="197" t="e">
        <v>#REF!</v>
      </c>
      <c r="AG32" s="34">
        <v>8.5573999999999995</v>
      </c>
      <c r="AH32" s="35">
        <v>0</v>
      </c>
      <c r="AQ32" s="202"/>
    </row>
    <row r="33" spans="1:43" ht="31.5">
      <c r="A33" s="189" t="s">
        <v>128</v>
      </c>
      <c r="B33" s="196" t="s">
        <v>129</v>
      </c>
      <c r="C33" s="189" t="s">
        <v>130</v>
      </c>
      <c r="D33" s="284">
        <v>0</v>
      </c>
      <c r="E33" s="284">
        <v>0</v>
      </c>
      <c r="F33" s="291"/>
      <c r="G33" s="138">
        <v>0</v>
      </c>
      <c r="H33" s="138">
        <f>'[1]BIEU 03'!H31</f>
        <v>0</v>
      </c>
      <c r="I33" s="138">
        <v>0</v>
      </c>
      <c r="J33" s="138">
        <v>0</v>
      </c>
      <c r="K33" s="138">
        <v>0</v>
      </c>
      <c r="L33" s="138">
        <v>0</v>
      </c>
      <c r="M33" s="138">
        <v>0</v>
      </c>
      <c r="N33" s="138">
        <v>0</v>
      </c>
      <c r="O33" s="138">
        <v>0</v>
      </c>
      <c r="P33" s="138">
        <v>0</v>
      </c>
      <c r="Q33" s="292">
        <v>0</v>
      </c>
      <c r="R33" s="292">
        <v>0</v>
      </c>
      <c r="S33" s="292">
        <v>0</v>
      </c>
      <c r="T33" s="292">
        <v>0</v>
      </c>
      <c r="U33" s="292">
        <v>0</v>
      </c>
      <c r="V33" s="292">
        <v>0</v>
      </c>
      <c r="W33" s="292">
        <v>0</v>
      </c>
      <c r="X33" s="292">
        <v>0</v>
      </c>
      <c r="Y33" s="292">
        <v>0</v>
      </c>
      <c r="Z33" s="292">
        <v>0</v>
      </c>
      <c r="AA33" s="292">
        <v>0</v>
      </c>
      <c r="AB33" s="197" t="e">
        <v>#REF!</v>
      </c>
      <c r="AC33" s="197" t="e">
        <v>#REF!</v>
      </c>
      <c r="AD33" s="197" t="e">
        <v>#REF!</v>
      </c>
      <c r="AE33" s="197" t="e">
        <v>#REF!</v>
      </c>
      <c r="AF33" s="197" t="e">
        <v>#REF!</v>
      </c>
      <c r="AG33" s="34">
        <v>0</v>
      </c>
      <c r="AH33" s="35">
        <v>0</v>
      </c>
      <c r="AQ33" s="202"/>
    </row>
    <row r="34" spans="1:43" ht="31.5">
      <c r="A34" s="189" t="s">
        <v>235</v>
      </c>
      <c r="B34" s="196" t="s">
        <v>132</v>
      </c>
      <c r="C34" s="189" t="s">
        <v>133</v>
      </c>
      <c r="D34" s="284" t="e">
        <v>#REF!</v>
      </c>
      <c r="E34" s="284" t="e">
        <v>#REF!</v>
      </c>
      <c r="F34" s="291"/>
      <c r="G34" s="138">
        <v>24.690000000000005</v>
      </c>
      <c r="H34" s="138">
        <f>'[1]BIEU 03'!H32</f>
        <v>0.18575051246985372</v>
      </c>
      <c r="I34" s="138">
        <v>0.83099999999999996</v>
      </c>
      <c r="J34" s="138">
        <v>0</v>
      </c>
      <c r="K34" s="138">
        <v>15.780000000000001</v>
      </c>
      <c r="L34" s="138">
        <v>0</v>
      </c>
      <c r="M34" s="138">
        <v>0</v>
      </c>
      <c r="N34" s="138">
        <v>7.0999999999999952E-2</v>
      </c>
      <c r="O34" s="138">
        <v>6.484</v>
      </c>
      <c r="P34" s="138">
        <v>1.524</v>
      </c>
      <c r="Q34" s="292">
        <v>0</v>
      </c>
      <c r="R34" s="292">
        <v>0</v>
      </c>
      <c r="S34" s="292">
        <v>0</v>
      </c>
      <c r="T34" s="292">
        <v>0</v>
      </c>
      <c r="U34" s="292">
        <v>0</v>
      </c>
      <c r="V34" s="292">
        <v>0</v>
      </c>
      <c r="W34" s="292">
        <v>0</v>
      </c>
      <c r="X34" s="292">
        <v>0</v>
      </c>
      <c r="Y34" s="292">
        <v>0</v>
      </c>
      <c r="Z34" s="292">
        <v>0</v>
      </c>
      <c r="AA34" s="292">
        <v>0</v>
      </c>
      <c r="AB34" s="197" t="e">
        <v>#REF!</v>
      </c>
      <c r="AC34" s="197" t="e">
        <v>#REF!</v>
      </c>
      <c r="AD34" s="197" t="e">
        <v>#REF!</v>
      </c>
      <c r="AE34" s="197" t="e">
        <v>#REF!</v>
      </c>
      <c r="AF34" s="197" t="e">
        <v>#REF!</v>
      </c>
      <c r="AG34" s="34">
        <v>23.639999999999997</v>
      </c>
      <c r="AH34" s="35">
        <v>0</v>
      </c>
    </row>
    <row r="35" spans="1:43" ht="47.25">
      <c r="A35" s="189" t="s">
        <v>134</v>
      </c>
      <c r="B35" s="196" t="s">
        <v>135</v>
      </c>
      <c r="C35" s="189" t="s">
        <v>136</v>
      </c>
      <c r="D35" s="284">
        <v>408.21599999999984</v>
      </c>
      <c r="E35" s="284">
        <v>214.53624000000019</v>
      </c>
      <c r="F35" s="291"/>
      <c r="G35" s="138">
        <v>618.97936140000002</v>
      </c>
      <c r="H35" s="138">
        <f>'[1]BIEU 03'!H33</f>
        <v>4.7069446714187322</v>
      </c>
      <c r="I35" s="138">
        <v>92.704899999999981</v>
      </c>
      <c r="J35" s="138">
        <v>23.558000000000003</v>
      </c>
      <c r="K35" s="138">
        <v>22.995999999999995</v>
      </c>
      <c r="L35" s="138">
        <v>61.4529</v>
      </c>
      <c r="M35" s="138">
        <v>78.89296139999999</v>
      </c>
      <c r="N35" s="138">
        <v>73.77000000000001</v>
      </c>
      <c r="O35" s="138">
        <v>179.34119999999999</v>
      </c>
      <c r="P35" s="138">
        <v>86.263400000000019</v>
      </c>
      <c r="Q35" s="292">
        <v>0</v>
      </c>
      <c r="R35" s="292">
        <v>0</v>
      </c>
      <c r="S35" s="292">
        <v>0</v>
      </c>
      <c r="T35" s="292">
        <v>0</v>
      </c>
      <c r="U35" s="292">
        <v>0</v>
      </c>
      <c r="V35" s="292">
        <v>0</v>
      </c>
      <c r="W35" s="292">
        <v>0</v>
      </c>
      <c r="X35" s="292">
        <v>0</v>
      </c>
      <c r="Y35" s="292">
        <v>0</v>
      </c>
      <c r="Z35" s="292">
        <v>0</v>
      </c>
      <c r="AA35" s="292">
        <v>0</v>
      </c>
      <c r="AB35" s="197" t="e">
        <v>#REF!</v>
      </c>
      <c r="AC35" s="197" t="e">
        <v>#REF!</v>
      </c>
      <c r="AD35" s="197" t="e">
        <v>#REF!</v>
      </c>
      <c r="AE35" s="197" t="e">
        <v>#REF!</v>
      </c>
      <c r="AF35" s="197" t="e">
        <v>#REF!</v>
      </c>
      <c r="AG35" s="34">
        <v>622.75223999999992</v>
      </c>
      <c r="AH35" s="35">
        <v>0</v>
      </c>
      <c r="AI35" s="202"/>
    </row>
    <row r="36" spans="1:43">
      <c r="A36" s="189"/>
      <c r="B36" s="196" t="s">
        <v>302</v>
      </c>
      <c r="C36" s="189"/>
      <c r="D36" s="284"/>
      <c r="E36" s="284"/>
      <c r="F36" s="291"/>
      <c r="G36" s="138"/>
      <c r="H36" s="138"/>
      <c r="I36" s="138"/>
      <c r="J36" s="138"/>
      <c r="K36" s="138"/>
      <c r="L36" s="138"/>
      <c r="M36" s="138"/>
      <c r="N36" s="138"/>
      <c r="O36" s="138"/>
      <c r="P36" s="138"/>
      <c r="Q36" s="292"/>
      <c r="R36" s="292"/>
      <c r="S36" s="292"/>
      <c r="T36" s="292"/>
      <c r="U36" s="292"/>
      <c r="V36" s="292"/>
      <c r="W36" s="292"/>
      <c r="X36" s="292"/>
      <c r="Y36" s="292"/>
      <c r="Z36" s="292"/>
      <c r="AA36" s="292"/>
      <c r="AB36" s="197"/>
      <c r="AC36" s="197"/>
      <c r="AD36" s="197"/>
      <c r="AE36" s="197"/>
      <c r="AF36" s="197"/>
      <c r="AG36" s="34"/>
      <c r="AH36" s="35"/>
      <c r="AI36" s="202"/>
    </row>
    <row r="37" spans="1:43" s="187" customFormat="1">
      <c r="A37" s="199" t="s">
        <v>75</v>
      </c>
      <c r="B37" s="296" t="s">
        <v>137</v>
      </c>
      <c r="C37" s="199" t="s">
        <v>138</v>
      </c>
      <c r="D37" s="297">
        <v>260.577</v>
      </c>
      <c r="E37" s="297">
        <v>62.129789999999957</v>
      </c>
      <c r="F37" s="298"/>
      <c r="G37" s="156">
        <v>325.45374459999999</v>
      </c>
      <c r="H37" s="156">
        <f>'[1]BIEU 03'!H34</f>
        <v>2.3380575450741703</v>
      </c>
      <c r="I37" s="156">
        <v>48.872499999999995</v>
      </c>
      <c r="J37" s="156">
        <v>19.09</v>
      </c>
      <c r="K37" s="156">
        <v>18.029999999999998</v>
      </c>
      <c r="L37" s="156">
        <v>41.348700000000001</v>
      </c>
      <c r="M37" s="156">
        <v>51.408444599999996</v>
      </c>
      <c r="N37" s="156">
        <v>35.650000000000006</v>
      </c>
      <c r="O37" s="156">
        <v>53.939099999999996</v>
      </c>
      <c r="P37" s="156">
        <v>57.115000000000002</v>
      </c>
      <c r="Q37" s="293">
        <v>0</v>
      </c>
      <c r="R37" s="293">
        <v>0</v>
      </c>
      <c r="S37" s="293">
        <v>0</v>
      </c>
      <c r="T37" s="293">
        <v>0</v>
      </c>
      <c r="U37" s="293">
        <v>0</v>
      </c>
      <c r="V37" s="293">
        <v>0</v>
      </c>
      <c r="W37" s="293">
        <v>0</v>
      </c>
      <c r="X37" s="293">
        <v>0</v>
      </c>
      <c r="Y37" s="293">
        <v>0</v>
      </c>
      <c r="Z37" s="293">
        <v>0</v>
      </c>
      <c r="AA37" s="293">
        <v>0</v>
      </c>
      <c r="AB37" s="201" t="e">
        <v>#REF!</v>
      </c>
      <c r="AC37" s="201" t="e">
        <v>#REF!</v>
      </c>
      <c r="AD37" s="201" t="e">
        <v>#REF!</v>
      </c>
      <c r="AE37" s="201" t="e">
        <v>#REF!</v>
      </c>
      <c r="AF37" s="201" t="e">
        <v>#REF!</v>
      </c>
      <c r="AG37" s="42">
        <v>322.70678999999996</v>
      </c>
      <c r="AH37" s="43">
        <v>0</v>
      </c>
    </row>
    <row r="38" spans="1:43" s="187" customFormat="1">
      <c r="A38" s="199" t="s">
        <v>75</v>
      </c>
      <c r="B38" s="296" t="s">
        <v>139</v>
      </c>
      <c r="C38" s="199" t="s">
        <v>140</v>
      </c>
      <c r="D38" s="297">
        <v>18.978999999999999</v>
      </c>
      <c r="E38" s="297">
        <v>22.3874</v>
      </c>
      <c r="F38" s="298"/>
      <c r="G38" s="156">
        <v>34.108899999999998</v>
      </c>
      <c r="H38" s="156">
        <f>'[1]BIEU 03'!H35</f>
        <v>0.3180312525724272</v>
      </c>
      <c r="I38" s="156">
        <v>3.06</v>
      </c>
      <c r="J38" s="156">
        <v>1.41</v>
      </c>
      <c r="K38" s="156">
        <v>0.90300000000000002</v>
      </c>
      <c r="L38" s="156">
        <v>2.6219999999999999</v>
      </c>
      <c r="M38" s="156">
        <v>3.3780000000000001</v>
      </c>
      <c r="N38" s="156">
        <v>1.1119999999999999</v>
      </c>
      <c r="O38" s="156">
        <v>13.0619</v>
      </c>
      <c r="P38" s="156">
        <v>8.5619999999999994</v>
      </c>
      <c r="Q38" s="293">
        <v>0</v>
      </c>
      <c r="R38" s="293">
        <v>0</v>
      </c>
      <c r="S38" s="293">
        <v>0</v>
      </c>
      <c r="T38" s="293">
        <v>0</v>
      </c>
      <c r="U38" s="293">
        <v>0</v>
      </c>
      <c r="V38" s="293">
        <v>0</v>
      </c>
      <c r="W38" s="293">
        <v>0</v>
      </c>
      <c r="X38" s="293">
        <v>0</v>
      </c>
      <c r="Y38" s="293">
        <v>0</v>
      </c>
      <c r="Z38" s="293">
        <v>0</v>
      </c>
      <c r="AA38" s="293">
        <v>0</v>
      </c>
      <c r="AB38" s="201" t="e">
        <v>#REF!</v>
      </c>
      <c r="AC38" s="201" t="e">
        <v>#REF!</v>
      </c>
      <c r="AD38" s="201" t="e">
        <v>#REF!</v>
      </c>
      <c r="AE38" s="201" t="e">
        <v>#REF!</v>
      </c>
      <c r="AF38" s="201" t="e">
        <v>#REF!</v>
      </c>
      <c r="AG38" s="42">
        <v>41.366399999999999</v>
      </c>
      <c r="AH38" s="43">
        <v>0</v>
      </c>
      <c r="AI38" s="203"/>
    </row>
    <row r="39" spans="1:43" s="187" customFormat="1">
      <c r="A39" s="199" t="s">
        <v>75</v>
      </c>
      <c r="B39" s="296" t="s">
        <v>236</v>
      </c>
      <c r="C39" s="199" t="s">
        <v>142</v>
      </c>
      <c r="D39" s="297" t="e">
        <v>#REF!</v>
      </c>
      <c r="E39" s="297" t="e">
        <v>#REF!</v>
      </c>
      <c r="F39" s="299"/>
      <c r="G39" s="156">
        <v>4.8340000000000005</v>
      </c>
      <c r="H39" s="156">
        <f>'[1]BIEU 03'!H36</f>
        <v>2.0287192921021741E-2</v>
      </c>
      <c r="I39" s="156">
        <v>1.43</v>
      </c>
      <c r="J39" s="156">
        <v>0.53999999999999992</v>
      </c>
      <c r="K39" s="156">
        <v>8.5999999999999993E-2</v>
      </c>
      <c r="L39" s="156">
        <v>2.2640000000000002</v>
      </c>
      <c r="M39" s="156">
        <v>0.33600000000000008</v>
      </c>
      <c r="N39" s="156">
        <v>0</v>
      </c>
      <c r="O39" s="156">
        <v>0.17799999999999999</v>
      </c>
      <c r="P39" s="156">
        <v>0</v>
      </c>
      <c r="Q39" s="293">
        <v>0</v>
      </c>
      <c r="R39" s="293">
        <v>0</v>
      </c>
      <c r="S39" s="293">
        <v>0</v>
      </c>
      <c r="T39" s="293">
        <v>0</v>
      </c>
      <c r="U39" s="293">
        <v>0</v>
      </c>
      <c r="V39" s="293">
        <v>0</v>
      </c>
      <c r="W39" s="293">
        <v>0</v>
      </c>
      <c r="X39" s="293">
        <v>0</v>
      </c>
      <c r="Y39" s="293">
        <v>0</v>
      </c>
      <c r="Z39" s="293">
        <v>0</v>
      </c>
      <c r="AA39" s="293">
        <v>0</v>
      </c>
      <c r="AB39" s="201" t="e">
        <v>#REF!</v>
      </c>
      <c r="AC39" s="201" t="e">
        <v>#REF!</v>
      </c>
      <c r="AD39" s="201" t="e">
        <v>#REF!</v>
      </c>
      <c r="AE39" s="201" t="e">
        <v>#REF!</v>
      </c>
      <c r="AF39" s="201" t="e">
        <v>#REF!</v>
      </c>
      <c r="AG39" s="42">
        <v>4.1219999999999999</v>
      </c>
      <c r="AH39" s="43">
        <v>0</v>
      </c>
    </row>
    <row r="40" spans="1:43" s="187" customFormat="1">
      <c r="A40" s="199" t="s">
        <v>75</v>
      </c>
      <c r="B40" s="296" t="s">
        <v>143</v>
      </c>
      <c r="C40" s="199" t="s">
        <v>144</v>
      </c>
      <c r="D40" s="297" t="e">
        <v>#REF!</v>
      </c>
      <c r="E40" s="297" t="e">
        <v>#REF!</v>
      </c>
      <c r="F40" s="298"/>
      <c r="G40" s="156">
        <v>11.9862</v>
      </c>
      <c r="H40" s="156">
        <f>'[1]BIEU 03'!H37</f>
        <v>8.7609202981041717E-2</v>
      </c>
      <c r="I40" s="156">
        <v>5.54</v>
      </c>
      <c r="J40" s="156">
        <v>0.12</v>
      </c>
      <c r="K40" s="156">
        <v>0.14799999999999999</v>
      </c>
      <c r="L40" s="156">
        <v>1.22</v>
      </c>
      <c r="M40" s="156">
        <v>4.7081999999999997</v>
      </c>
      <c r="N40" s="156">
        <v>0</v>
      </c>
      <c r="O40" s="156">
        <v>0.11</v>
      </c>
      <c r="P40" s="156">
        <v>0.14000000000000001</v>
      </c>
      <c r="Q40" s="293">
        <v>0</v>
      </c>
      <c r="R40" s="293">
        <v>0</v>
      </c>
      <c r="S40" s="293">
        <v>0</v>
      </c>
      <c r="T40" s="293">
        <v>0</v>
      </c>
      <c r="U40" s="293">
        <v>0</v>
      </c>
      <c r="V40" s="293">
        <v>0</v>
      </c>
      <c r="W40" s="293">
        <v>0</v>
      </c>
      <c r="X40" s="293">
        <v>0</v>
      </c>
      <c r="Y40" s="293">
        <v>0</v>
      </c>
      <c r="Z40" s="293">
        <v>0</v>
      </c>
      <c r="AA40" s="293">
        <v>0</v>
      </c>
      <c r="AB40" s="201" t="e">
        <v>#REF!</v>
      </c>
      <c r="AC40" s="201" t="e">
        <v>#REF!</v>
      </c>
      <c r="AD40" s="201" t="e">
        <v>#REF!</v>
      </c>
      <c r="AE40" s="201" t="e">
        <v>#REF!</v>
      </c>
      <c r="AF40" s="201" t="e">
        <v>#REF!</v>
      </c>
      <c r="AG40" s="42">
        <v>7.0622000000000007</v>
      </c>
      <c r="AH40" s="43">
        <v>0</v>
      </c>
    </row>
    <row r="41" spans="1:43" s="187" customFormat="1" ht="31.5">
      <c r="A41" s="199" t="s">
        <v>75</v>
      </c>
      <c r="B41" s="296" t="s">
        <v>145</v>
      </c>
      <c r="C41" s="199" t="s">
        <v>146</v>
      </c>
      <c r="D41" s="297" t="e">
        <v>#REF!</v>
      </c>
      <c r="E41" s="297" t="e">
        <v>#REF!</v>
      </c>
      <c r="F41" s="298"/>
      <c r="G41" s="156">
        <v>45.018216800000005</v>
      </c>
      <c r="H41" s="156">
        <f>'[1]BIEU 03'!H38</f>
        <v>0.33660867758957608</v>
      </c>
      <c r="I41" s="156">
        <v>10.61</v>
      </c>
      <c r="J41" s="156">
        <v>1.55</v>
      </c>
      <c r="K41" s="156">
        <v>1.0980000000000001</v>
      </c>
      <c r="L41" s="156">
        <v>7.8262000000000018</v>
      </c>
      <c r="M41" s="156">
        <v>6.8033167999999993</v>
      </c>
      <c r="N41" s="156">
        <v>1.94</v>
      </c>
      <c r="O41" s="156">
        <v>5.0365000000000002</v>
      </c>
      <c r="P41" s="156">
        <v>10.154199999999999</v>
      </c>
      <c r="Q41" s="293">
        <v>0</v>
      </c>
      <c r="R41" s="293">
        <v>0</v>
      </c>
      <c r="S41" s="293">
        <v>0</v>
      </c>
      <c r="T41" s="293">
        <v>0</v>
      </c>
      <c r="U41" s="293">
        <v>0</v>
      </c>
      <c r="V41" s="293">
        <v>0</v>
      </c>
      <c r="W41" s="293">
        <v>0</v>
      </c>
      <c r="X41" s="293">
        <v>0</v>
      </c>
      <c r="Y41" s="293">
        <v>0</v>
      </c>
      <c r="Z41" s="293">
        <v>0</v>
      </c>
      <c r="AA41" s="293">
        <v>0</v>
      </c>
      <c r="AB41" s="201" t="e">
        <v>#REF!</v>
      </c>
      <c r="AC41" s="201" t="e">
        <v>#REF!</v>
      </c>
      <c r="AD41" s="201" t="e">
        <v>#REF!</v>
      </c>
      <c r="AE41" s="201" t="e">
        <v>#REF!</v>
      </c>
      <c r="AF41" s="201" t="e">
        <v>#REF!</v>
      </c>
      <c r="AG41" s="42">
        <v>37.008449999999996</v>
      </c>
      <c r="AH41" s="43">
        <v>0</v>
      </c>
    </row>
    <row r="42" spans="1:43" s="187" customFormat="1" ht="31.5">
      <c r="A42" s="199" t="s">
        <v>75</v>
      </c>
      <c r="B42" s="296" t="s">
        <v>147</v>
      </c>
      <c r="C42" s="199" t="s">
        <v>148</v>
      </c>
      <c r="D42" s="297" t="e">
        <v>#REF!</v>
      </c>
      <c r="E42" s="297" t="e">
        <v>#REF!</v>
      </c>
      <c r="F42" s="298"/>
      <c r="G42" s="156">
        <v>16.600000000000001</v>
      </c>
      <c r="H42" s="156">
        <f>'[1]BIEU 03'!H39</f>
        <v>0.30234099145456222</v>
      </c>
      <c r="I42" s="156">
        <v>3.1399999999999988</v>
      </c>
      <c r="J42" s="156">
        <v>0</v>
      </c>
      <c r="K42" s="156">
        <v>0</v>
      </c>
      <c r="L42" s="156">
        <v>0.16</v>
      </c>
      <c r="M42" s="156">
        <v>0.14000000000000001</v>
      </c>
      <c r="N42" s="156">
        <v>0</v>
      </c>
      <c r="O42" s="156">
        <v>13.160000000000002</v>
      </c>
      <c r="P42" s="156">
        <v>0</v>
      </c>
      <c r="Q42" s="293">
        <v>0</v>
      </c>
      <c r="R42" s="293">
        <v>0</v>
      </c>
      <c r="S42" s="293">
        <v>0</v>
      </c>
      <c r="T42" s="293">
        <v>0</v>
      </c>
      <c r="U42" s="293">
        <v>0</v>
      </c>
      <c r="V42" s="293">
        <v>0</v>
      </c>
      <c r="W42" s="293">
        <v>0</v>
      </c>
      <c r="X42" s="293">
        <v>0</v>
      </c>
      <c r="Y42" s="293">
        <v>0</v>
      </c>
      <c r="Z42" s="293">
        <v>0</v>
      </c>
      <c r="AA42" s="293">
        <v>0</v>
      </c>
      <c r="AB42" s="201" t="e">
        <v>#REF!</v>
      </c>
      <c r="AC42" s="201" t="e">
        <v>#REF!</v>
      </c>
      <c r="AD42" s="201" t="e">
        <v>#REF!</v>
      </c>
      <c r="AE42" s="201" t="e">
        <v>#REF!</v>
      </c>
      <c r="AF42" s="201" t="e">
        <v>#REF!</v>
      </c>
      <c r="AG42" s="42">
        <v>41.57</v>
      </c>
      <c r="AH42" s="43">
        <v>0</v>
      </c>
    </row>
    <row r="43" spans="1:43" s="187" customFormat="1">
      <c r="A43" s="199" t="s">
        <v>75</v>
      </c>
      <c r="B43" s="296" t="s">
        <v>149</v>
      </c>
      <c r="C43" s="199" t="s">
        <v>150</v>
      </c>
      <c r="D43" s="297">
        <v>42.247999999999998</v>
      </c>
      <c r="E43" s="297">
        <v>80.393399999999986</v>
      </c>
      <c r="F43" s="298"/>
      <c r="G43" s="156">
        <v>124.5324</v>
      </c>
      <c r="H43" s="156">
        <f>'[1]BIEU 03'!H40</f>
        <v>0.90394636442338328</v>
      </c>
      <c r="I43" s="156">
        <v>13.741400000000001</v>
      </c>
      <c r="J43" s="156">
        <v>0</v>
      </c>
      <c r="K43" s="156">
        <v>0.19</v>
      </c>
      <c r="L43" s="156">
        <v>0.93900000000000006</v>
      </c>
      <c r="M43" s="156">
        <v>0.08</v>
      </c>
      <c r="N43" s="156">
        <v>24.05</v>
      </c>
      <c r="O43" s="156">
        <v>81.352999999999994</v>
      </c>
      <c r="P43" s="156">
        <v>4.1790000000000003</v>
      </c>
      <c r="Q43" s="293">
        <v>0</v>
      </c>
      <c r="R43" s="293">
        <v>0</v>
      </c>
      <c r="S43" s="293">
        <v>0</v>
      </c>
      <c r="T43" s="293">
        <v>0</v>
      </c>
      <c r="U43" s="293">
        <v>0</v>
      </c>
      <c r="V43" s="293">
        <v>0</v>
      </c>
      <c r="W43" s="293">
        <v>0</v>
      </c>
      <c r="X43" s="293">
        <v>0</v>
      </c>
      <c r="Y43" s="293">
        <v>0</v>
      </c>
      <c r="Z43" s="293">
        <v>0</v>
      </c>
      <c r="AA43" s="293">
        <v>0</v>
      </c>
      <c r="AB43" s="201" t="e">
        <v>#REF!</v>
      </c>
      <c r="AC43" s="201" t="e">
        <v>#REF!</v>
      </c>
      <c r="AD43" s="201" t="e">
        <v>#REF!</v>
      </c>
      <c r="AE43" s="201" t="e">
        <v>#REF!</v>
      </c>
      <c r="AF43" s="201" t="e">
        <v>#REF!</v>
      </c>
      <c r="AG43" s="42">
        <v>122.64140000000003</v>
      </c>
      <c r="AH43" s="43">
        <v>0</v>
      </c>
    </row>
    <row r="44" spans="1:43" s="187" customFormat="1" ht="31.5">
      <c r="A44" s="199" t="s">
        <v>75</v>
      </c>
      <c r="B44" s="296" t="s">
        <v>151</v>
      </c>
      <c r="C44" s="199" t="s">
        <v>152</v>
      </c>
      <c r="D44" s="297">
        <v>1.25</v>
      </c>
      <c r="E44" s="297">
        <v>1.7090000000000001</v>
      </c>
      <c r="F44" s="298"/>
      <c r="G44" s="156">
        <v>1.25</v>
      </c>
      <c r="H44" s="156">
        <f>'[1]BIEU 03'!H41</f>
        <v>9.366201717923241E-3</v>
      </c>
      <c r="I44" s="156">
        <v>0.17</v>
      </c>
      <c r="J44" s="156">
        <v>0.05</v>
      </c>
      <c r="K44" s="156">
        <v>0.09</v>
      </c>
      <c r="L44" s="156">
        <v>0.71</v>
      </c>
      <c r="M44" s="156">
        <v>0.02</v>
      </c>
      <c r="N44" s="156">
        <v>0</v>
      </c>
      <c r="O44" s="156">
        <v>0.21</v>
      </c>
      <c r="P44" s="156">
        <v>0</v>
      </c>
      <c r="Q44" s="293">
        <v>0</v>
      </c>
      <c r="R44" s="293">
        <v>0</v>
      </c>
      <c r="S44" s="293">
        <v>0</v>
      </c>
      <c r="T44" s="293">
        <v>0</v>
      </c>
      <c r="U44" s="293">
        <v>0</v>
      </c>
      <c r="V44" s="293">
        <v>0</v>
      </c>
      <c r="W44" s="293">
        <v>0</v>
      </c>
      <c r="X44" s="293">
        <v>0</v>
      </c>
      <c r="Y44" s="293">
        <v>0</v>
      </c>
      <c r="Z44" s="293">
        <v>0</v>
      </c>
      <c r="AA44" s="293">
        <v>0</v>
      </c>
      <c r="AB44" s="201" t="e">
        <v>#REF!</v>
      </c>
      <c r="AC44" s="201" t="e">
        <v>#REF!</v>
      </c>
      <c r="AD44" s="201" t="e">
        <v>#REF!</v>
      </c>
      <c r="AE44" s="201" t="e">
        <v>#REF!</v>
      </c>
      <c r="AF44" s="201" t="e">
        <v>#REF!</v>
      </c>
      <c r="AG44" s="42">
        <v>2.9590000000000001</v>
      </c>
      <c r="AH44" s="43">
        <v>0</v>
      </c>
    </row>
    <row r="45" spans="1:43" s="187" customFormat="1">
      <c r="A45" s="199" t="s">
        <v>75</v>
      </c>
      <c r="B45" s="296" t="s">
        <v>237</v>
      </c>
      <c r="C45" s="199" t="s">
        <v>154</v>
      </c>
      <c r="D45" s="297">
        <v>0</v>
      </c>
      <c r="E45" s="297">
        <v>0</v>
      </c>
      <c r="F45" s="298"/>
      <c r="G45" s="156">
        <v>2.2999999999999998</v>
      </c>
      <c r="H45" s="156">
        <f>'[1]BIEU 03'!H42</f>
        <v>1.7233811160978763E-2</v>
      </c>
      <c r="I45" s="156">
        <v>0</v>
      </c>
      <c r="J45" s="156">
        <v>0</v>
      </c>
      <c r="K45" s="156">
        <v>2.2999999999999998</v>
      </c>
      <c r="L45" s="156">
        <v>0</v>
      </c>
      <c r="M45" s="156">
        <v>0</v>
      </c>
      <c r="N45" s="156">
        <v>0</v>
      </c>
      <c r="O45" s="156">
        <v>0</v>
      </c>
      <c r="P45" s="156">
        <v>0</v>
      </c>
      <c r="Q45" s="293">
        <v>0</v>
      </c>
      <c r="R45" s="293">
        <v>0</v>
      </c>
      <c r="S45" s="293">
        <v>0</v>
      </c>
      <c r="T45" s="293">
        <v>0</v>
      </c>
      <c r="U45" s="293">
        <v>0</v>
      </c>
      <c r="V45" s="293">
        <v>0</v>
      </c>
      <c r="W45" s="293">
        <v>0</v>
      </c>
      <c r="X45" s="293">
        <v>0</v>
      </c>
      <c r="Y45" s="293">
        <v>0</v>
      </c>
      <c r="Z45" s="293">
        <v>0</v>
      </c>
      <c r="AA45" s="293">
        <v>0</v>
      </c>
      <c r="AB45" s="201" t="e">
        <v>#REF!</v>
      </c>
      <c r="AC45" s="201" t="e">
        <v>#REF!</v>
      </c>
      <c r="AD45" s="201" t="e">
        <v>#REF!</v>
      </c>
      <c r="AE45" s="201" t="e">
        <v>#REF!</v>
      </c>
      <c r="AF45" s="201" t="e">
        <v>#REF!</v>
      </c>
      <c r="AG45" s="42">
        <v>0</v>
      </c>
      <c r="AH45" s="43">
        <v>0</v>
      </c>
    </row>
    <row r="46" spans="1:43" s="187" customFormat="1" ht="31.5">
      <c r="A46" s="199" t="s">
        <v>75</v>
      </c>
      <c r="B46" s="200" t="s">
        <v>155</v>
      </c>
      <c r="C46" s="199" t="s">
        <v>156</v>
      </c>
      <c r="D46" s="297" t="e">
        <v>#REF!</v>
      </c>
      <c r="E46" s="297" t="e">
        <v>#REF!</v>
      </c>
      <c r="F46" s="298"/>
      <c r="G46" s="156">
        <v>0.45000000000000007</v>
      </c>
      <c r="H46" s="156">
        <f>'[1]BIEU 03'!H43</f>
        <v>1.1239442061507891E-3</v>
      </c>
      <c r="I46" s="156">
        <v>0.35000000000000003</v>
      </c>
      <c r="J46" s="156">
        <v>0</v>
      </c>
      <c r="K46" s="156">
        <v>0</v>
      </c>
      <c r="L46" s="156">
        <v>0.1</v>
      </c>
      <c r="M46" s="156">
        <v>0</v>
      </c>
      <c r="N46" s="156">
        <v>0</v>
      </c>
      <c r="O46" s="156">
        <v>0</v>
      </c>
      <c r="P46" s="156">
        <v>0</v>
      </c>
      <c r="Q46" s="293">
        <v>0</v>
      </c>
      <c r="R46" s="293">
        <v>0</v>
      </c>
      <c r="S46" s="293">
        <v>0</v>
      </c>
      <c r="T46" s="293">
        <v>0</v>
      </c>
      <c r="U46" s="293">
        <v>0</v>
      </c>
      <c r="V46" s="293">
        <v>0</v>
      </c>
      <c r="W46" s="293">
        <v>0</v>
      </c>
      <c r="X46" s="293">
        <v>0</v>
      </c>
      <c r="Y46" s="293">
        <v>0</v>
      </c>
      <c r="Z46" s="293">
        <v>0</v>
      </c>
      <c r="AA46" s="293">
        <v>0</v>
      </c>
      <c r="AB46" s="201" t="e">
        <v>#REF!</v>
      </c>
      <c r="AC46" s="201" t="e">
        <v>#REF!</v>
      </c>
      <c r="AD46" s="201" t="e">
        <v>#REF!</v>
      </c>
      <c r="AE46" s="201" t="e">
        <v>#REF!</v>
      </c>
      <c r="AF46" s="201" t="e">
        <v>#REF!</v>
      </c>
      <c r="AG46" s="42">
        <v>0.15000000000000002</v>
      </c>
      <c r="AH46" s="43">
        <v>0</v>
      </c>
    </row>
    <row r="47" spans="1:43" s="187" customFormat="1">
      <c r="A47" s="199" t="s">
        <v>75</v>
      </c>
      <c r="B47" s="200" t="s">
        <v>157</v>
      </c>
      <c r="C47" s="199" t="s">
        <v>158</v>
      </c>
      <c r="D47" s="297" t="e">
        <v>#REF!</v>
      </c>
      <c r="E47" s="297" t="e">
        <v>#REF!</v>
      </c>
      <c r="F47" s="298"/>
      <c r="G47" s="156">
        <v>9.5500000000000007</v>
      </c>
      <c r="H47" s="156">
        <f>'[1]BIEU 03'!H44</f>
        <v>7.260679571734098E-2</v>
      </c>
      <c r="I47" s="156">
        <v>0</v>
      </c>
      <c r="J47" s="156">
        <v>0</v>
      </c>
      <c r="K47" s="156">
        <v>0</v>
      </c>
      <c r="L47" s="156">
        <v>0.05</v>
      </c>
      <c r="M47" s="156">
        <v>9.5</v>
      </c>
      <c r="N47" s="156">
        <v>0</v>
      </c>
      <c r="O47" s="156">
        <v>0</v>
      </c>
      <c r="P47" s="156">
        <v>0</v>
      </c>
      <c r="Q47" s="293">
        <v>0</v>
      </c>
      <c r="R47" s="293">
        <v>0</v>
      </c>
      <c r="S47" s="293">
        <v>0</v>
      </c>
      <c r="T47" s="293">
        <v>0</v>
      </c>
      <c r="U47" s="293">
        <v>0</v>
      </c>
      <c r="V47" s="293">
        <v>0</v>
      </c>
      <c r="W47" s="293">
        <v>0</v>
      </c>
      <c r="X47" s="293">
        <v>0</v>
      </c>
      <c r="Y47" s="293">
        <v>0</v>
      </c>
      <c r="Z47" s="293">
        <v>0</v>
      </c>
      <c r="AA47" s="293">
        <v>0</v>
      </c>
      <c r="AB47" s="201" t="e">
        <v>#REF!</v>
      </c>
      <c r="AC47" s="201" t="e">
        <v>#REF!</v>
      </c>
      <c r="AD47" s="201" t="e">
        <v>#REF!</v>
      </c>
      <c r="AE47" s="201" t="e">
        <v>#REF!</v>
      </c>
      <c r="AF47" s="201" t="e">
        <v>#REF!</v>
      </c>
      <c r="AG47" s="42">
        <v>3.6899999999999995</v>
      </c>
      <c r="AH47" s="43">
        <v>0</v>
      </c>
    </row>
    <row r="48" spans="1:43" s="187" customFormat="1">
      <c r="A48" s="199" t="s">
        <v>75</v>
      </c>
      <c r="B48" s="200" t="s">
        <v>159</v>
      </c>
      <c r="C48" s="199" t="s">
        <v>160</v>
      </c>
      <c r="D48" s="297" t="e">
        <v>#REF!</v>
      </c>
      <c r="E48" s="297" t="e">
        <v>#REF!</v>
      </c>
      <c r="F48" s="298"/>
      <c r="G48" s="156">
        <v>1.83</v>
      </c>
      <c r="H48" s="156">
        <f>'[1]BIEU 03'!H45</f>
        <v>1.3712119315039626E-2</v>
      </c>
      <c r="I48" s="156">
        <v>1.4450000000000001</v>
      </c>
      <c r="J48" s="156">
        <v>0.21199999999999999</v>
      </c>
      <c r="K48" s="156">
        <v>0</v>
      </c>
      <c r="L48" s="156">
        <v>0.17299999999999999</v>
      </c>
      <c r="M48" s="156">
        <v>0</v>
      </c>
      <c r="N48" s="156">
        <v>0</v>
      </c>
      <c r="O48" s="156">
        <v>0</v>
      </c>
      <c r="P48" s="156">
        <v>0</v>
      </c>
      <c r="Q48" s="293">
        <v>0</v>
      </c>
      <c r="R48" s="293">
        <v>0</v>
      </c>
      <c r="S48" s="293">
        <v>0</v>
      </c>
      <c r="T48" s="293">
        <v>0</v>
      </c>
      <c r="U48" s="293">
        <v>0</v>
      </c>
      <c r="V48" s="293">
        <v>0</v>
      </c>
      <c r="W48" s="293">
        <v>0</v>
      </c>
      <c r="X48" s="293">
        <v>0</v>
      </c>
      <c r="Y48" s="293">
        <v>0</v>
      </c>
      <c r="Z48" s="293">
        <v>0</v>
      </c>
      <c r="AA48" s="293">
        <v>0</v>
      </c>
      <c r="AB48" s="201" t="e">
        <v>#REF!</v>
      </c>
      <c r="AC48" s="201" t="e">
        <v>#REF!</v>
      </c>
      <c r="AD48" s="201" t="e">
        <v>#REF!</v>
      </c>
      <c r="AE48" s="201" t="e">
        <v>#REF!</v>
      </c>
      <c r="AF48" s="201" t="e">
        <v>#REF!</v>
      </c>
      <c r="AG48" s="42">
        <v>0.78</v>
      </c>
      <c r="AH48" s="43">
        <v>0</v>
      </c>
    </row>
    <row r="49" spans="1:35" s="187" customFormat="1" ht="47.25">
      <c r="A49" s="199" t="s">
        <v>75</v>
      </c>
      <c r="B49" s="200" t="s">
        <v>161</v>
      </c>
      <c r="C49" s="199" t="s">
        <v>162</v>
      </c>
      <c r="D49" s="297" t="e">
        <v>#REF!</v>
      </c>
      <c r="E49" s="297" t="e">
        <v>#REF!</v>
      </c>
      <c r="F49" s="298"/>
      <c r="G49" s="156">
        <v>37.755899999999997</v>
      </c>
      <c r="H49" s="156">
        <f>'[1]BIEU 03'!H46</f>
        <v>0.26119639125193161</v>
      </c>
      <c r="I49" s="156">
        <v>2.726</v>
      </c>
      <c r="J49" s="156">
        <v>3.5999999999999997E-2</v>
      </c>
      <c r="K49" s="156">
        <v>4.1000000000000002E-2</v>
      </c>
      <c r="L49" s="156">
        <v>3.96</v>
      </c>
      <c r="M49" s="156">
        <v>2.319</v>
      </c>
      <c r="N49" s="156">
        <v>10.907999999999999</v>
      </c>
      <c r="O49" s="156">
        <v>11.822699999999999</v>
      </c>
      <c r="P49" s="156">
        <v>5.9432</v>
      </c>
      <c r="Q49" s="293">
        <v>0</v>
      </c>
      <c r="R49" s="293">
        <v>0</v>
      </c>
      <c r="S49" s="293">
        <v>0</v>
      </c>
      <c r="T49" s="293">
        <v>0</v>
      </c>
      <c r="U49" s="293">
        <v>0</v>
      </c>
      <c r="V49" s="293">
        <v>0</v>
      </c>
      <c r="W49" s="293">
        <v>0</v>
      </c>
      <c r="X49" s="293">
        <v>0</v>
      </c>
      <c r="Y49" s="293">
        <v>0</v>
      </c>
      <c r="Z49" s="293">
        <v>0</v>
      </c>
      <c r="AA49" s="293">
        <v>0</v>
      </c>
      <c r="AB49" s="201" t="e">
        <v>#REF!</v>
      </c>
      <c r="AC49" s="201" t="e">
        <v>#REF!</v>
      </c>
      <c r="AD49" s="201" t="e">
        <v>#REF!</v>
      </c>
      <c r="AE49" s="201" t="e">
        <v>#REF!</v>
      </c>
      <c r="AF49" s="201" t="e">
        <v>#REF!</v>
      </c>
      <c r="AG49" s="42">
        <v>35.383000000000003</v>
      </c>
      <c r="AH49" s="43">
        <v>0</v>
      </c>
    </row>
    <row r="50" spans="1:35" s="187" customFormat="1" ht="31.5">
      <c r="A50" s="199" t="s">
        <v>75</v>
      </c>
      <c r="B50" s="296" t="s">
        <v>238</v>
      </c>
      <c r="C50" s="199" t="s">
        <v>164</v>
      </c>
      <c r="D50" s="297"/>
      <c r="E50" s="297">
        <v>0</v>
      </c>
      <c r="F50" s="298"/>
      <c r="G50" s="156">
        <v>0</v>
      </c>
      <c r="H50" s="156">
        <f>'[1]BIEU 03'!H47</f>
        <v>0</v>
      </c>
      <c r="I50" s="156">
        <v>0</v>
      </c>
      <c r="J50" s="156">
        <v>0</v>
      </c>
      <c r="K50" s="156">
        <v>0</v>
      </c>
      <c r="L50" s="156">
        <v>0</v>
      </c>
      <c r="M50" s="156">
        <v>0</v>
      </c>
      <c r="N50" s="156">
        <v>0</v>
      </c>
      <c r="O50" s="156">
        <v>0</v>
      </c>
      <c r="P50" s="156">
        <v>0</v>
      </c>
      <c r="Q50" s="293">
        <v>0</v>
      </c>
      <c r="R50" s="293">
        <v>0</v>
      </c>
      <c r="S50" s="293">
        <v>0</v>
      </c>
      <c r="T50" s="293">
        <v>0</v>
      </c>
      <c r="U50" s="293">
        <v>0</v>
      </c>
      <c r="V50" s="293">
        <v>0</v>
      </c>
      <c r="W50" s="293">
        <v>0</v>
      </c>
      <c r="X50" s="293">
        <v>0</v>
      </c>
      <c r="Y50" s="293">
        <v>0</v>
      </c>
      <c r="Z50" s="293">
        <v>0</v>
      </c>
      <c r="AA50" s="293">
        <v>0</v>
      </c>
      <c r="AB50" s="201" t="e">
        <v>#REF!</v>
      </c>
      <c r="AC50" s="201" t="e">
        <v>#REF!</v>
      </c>
      <c r="AD50" s="201" t="e">
        <v>#REF!</v>
      </c>
      <c r="AE50" s="201" t="e">
        <v>#REF!</v>
      </c>
      <c r="AF50" s="201" t="e">
        <v>#REF!</v>
      </c>
      <c r="AG50" s="42">
        <v>0</v>
      </c>
      <c r="AH50" s="43">
        <v>0</v>
      </c>
    </row>
    <row r="51" spans="1:35" s="187" customFormat="1">
      <c r="A51" s="199" t="s">
        <v>75</v>
      </c>
      <c r="B51" s="296" t="s">
        <v>239</v>
      </c>
      <c r="C51" s="199" t="s">
        <v>166</v>
      </c>
      <c r="D51" s="297"/>
      <c r="E51" s="297">
        <v>1.5629999999999999</v>
      </c>
      <c r="F51" s="298"/>
      <c r="G51" s="156">
        <v>1.56</v>
      </c>
      <c r="H51" s="156">
        <f>'[1]BIEU 03'!H48</f>
        <v>1.171149862809122E-2</v>
      </c>
      <c r="I51" s="156">
        <v>1.56</v>
      </c>
      <c r="J51" s="156">
        <v>0</v>
      </c>
      <c r="K51" s="156">
        <v>0</v>
      </c>
      <c r="L51" s="156">
        <v>0</v>
      </c>
      <c r="M51" s="156">
        <v>0</v>
      </c>
      <c r="N51" s="156">
        <v>0</v>
      </c>
      <c r="O51" s="156">
        <v>0</v>
      </c>
      <c r="P51" s="156">
        <v>0</v>
      </c>
      <c r="Q51" s="293">
        <v>0</v>
      </c>
      <c r="R51" s="293">
        <v>0</v>
      </c>
      <c r="S51" s="293">
        <v>0</v>
      </c>
      <c r="T51" s="293">
        <v>0</v>
      </c>
      <c r="U51" s="293">
        <v>0</v>
      </c>
      <c r="V51" s="293">
        <v>0</v>
      </c>
      <c r="W51" s="293">
        <v>0</v>
      </c>
      <c r="X51" s="293">
        <v>0</v>
      </c>
      <c r="Y51" s="293">
        <v>0</v>
      </c>
      <c r="Z51" s="293">
        <v>0</v>
      </c>
      <c r="AA51" s="293">
        <v>0</v>
      </c>
      <c r="AB51" s="201" t="e">
        <v>#REF!</v>
      </c>
      <c r="AC51" s="201" t="e">
        <v>#REF!</v>
      </c>
      <c r="AD51" s="201" t="e">
        <v>#REF!</v>
      </c>
      <c r="AE51" s="201" t="e">
        <v>#REF!</v>
      </c>
      <c r="AF51" s="201" t="e">
        <v>#REF!</v>
      </c>
      <c r="AG51" s="42">
        <v>1.5629999999999999</v>
      </c>
      <c r="AH51" s="43">
        <v>0</v>
      </c>
    </row>
    <row r="52" spans="1:35" s="187" customFormat="1">
      <c r="A52" s="199" t="s">
        <v>75</v>
      </c>
      <c r="B52" s="296" t="s">
        <v>167</v>
      </c>
      <c r="C52" s="199" t="s">
        <v>168</v>
      </c>
      <c r="D52" s="297">
        <v>1.79</v>
      </c>
      <c r="E52" s="297">
        <v>-4.0000000000000036E-2</v>
      </c>
      <c r="F52" s="298"/>
      <c r="G52" s="156">
        <v>1.75</v>
      </c>
      <c r="H52" s="156">
        <f>'[1]BIEU 03'!H49</f>
        <v>1.3112682405092538E-2</v>
      </c>
      <c r="I52" s="156">
        <v>0.06</v>
      </c>
      <c r="J52" s="156">
        <v>0.55000000000000004</v>
      </c>
      <c r="K52" s="156">
        <v>0.11</v>
      </c>
      <c r="L52" s="156">
        <v>7.9999999999999988E-2</v>
      </c>
      <c r="M52" s="156">
        <v>0.2</v>
      </c>
      <c r="N52" s="156">
        <v>0.11</v>
      </c>
      <c r="O52" s="156">
        <v>0.47</v>
      </c>
      <c r="P52" s="156">
        <v>0.17</v>
      </c>
      <c r="Q52" s="293">
        <v>0</v>
      </c>
      <c r="R52" s="293">
        <v>0</v>
      </c>
      <c r="S52" s="293">
        <v>0</v>
      </c>
      <c r="T52" s="293">
        <v>0</v>
      </c>
      <c r="U52" s="293">
        <v>0</v>
      </c>
      <c r="V52" s="293">
        <v>0</v>
      </c>
      <c r="W52" s="293">
        <v>0</v>
      </c>
      <c r="X52" s="293">
        <v>0</v>
      </c>
      <c r="Y52" s="293">
        <v>0</v>
      </c>
      <c r="Z52" s="293">
        <v>0</v>
      </c>
      <c r="AA52" s="293">
        <v>0</v>
      </c>
      <c r="AB52" s="201" t="e">
        <v>#REF!</v>
      </c>
      <c r="AC52" s="201" t="e">
        <v>#REF!</v>
      </c>
      <c r="AD52" s="201" t="e">
        <v>#REF!</v>
      </c>
      <c r="AE52" s="201" t="e">
        <v>#REF!</v>
      </c>
      <c r="AF52" s="201" t="e">
        <v>#REF!</v>
      </c>
      <c r="AG52" s="42">
        <v>1.75</v>
      </c>
      <c r="AH52" s="43">
        <v>0</v>
      </c>
    </row>
    <row r="53" spans="1:35">
      <c r="A53" s="189" t="s">
        <v>169</v>
      </c>
      <c r="B53" s="196" t="s">
        <v>170</v>
      </c>
      <c r="C53" s="189" t="s">
        <v>171</v>
      </c>
      <c r="D53" s="284">
        <v>0</v>
      </c>
      <c r="E53" s="284">
        <v>0</v>
      </c>
      <c r="F53" s="291"/>
      <c r="G53" s="138">
        <v>0</v>
      </c>
      <c r="H53" s="138">
        <f>'[1]BIEU 03'!H50</f>
        <v>0</v>
      </c>
      <c r="I53" s="138">
        <v>0</v>
      </c>
      <c r="J53" s="138">
        <v>0</v>
      </c>
      <c r="K53" s="138">
        <v>0</v>
      </c>
      <c r="L53" s="138">
        <v>0</v>
      </c>
      <c r="M53" s="138">
        <v>0</v>
      </c>
      <c r="N53" s="138">
        <v>0</v>
      </c>
      <c r="O53" s="138">
        <v>0</v>
      </c>
      <c r="P53" s="138">
        <v>0</v>
      </c>
      <c r="Q53" s="292">
        <v>0</v>
      </c>
      <c r="R53" s="292">
        <v>0</v>
      </c>
      <c r="S53" s="292">
        <v>0</v>
      </c>
      <c r="T53" s="292">
        <v>0</v>
      </c>
      <c r="U53" s="292">
        <v>0</v>
      </c>
      <c r="V53" s="292">
        <v>0</v>
      </c>
      <c r="W53" s="292">
        <v>0</v>
      </c>
      <c r="X53" s="292">
        <v>0</v>
      </c>
      <c r="Y53" s="292">
        <v>0</v>
      </c>
      <c r="Z53" s="292">
        <v>0</v>
      </c>
      <c r="AA53" s="292">
        <v>0</v>
      </c>
      <c r="AB53" s="197" t="e">
        <v>#REF!</v>
      </c>
      <c r="AC53" s="197" t="e">
        <v>#REF!</v>
      </c>
      <c r="AD53" s="197" t="e">
        <v>#REF!</v>
      </c>
      <c r="AE53" s="197" t="e">
        <v>#REF!</v>
      </c>
      <c r="AF53" s="197" t="e">
        <v>#REF!</v>
      </c>
      <c r="AG53" s="34">
        <v>0</v>
      </c>
      <c r="AH53" s="35">
        <v>0</v>
      </c>
    </row>
    <row r="54" spans="1:35">
      <c r="A54" s="189" t="s">
        <v>240</v>
      </c>
      <c r="B54" s="196" t="s">
        <v>173</v>
      </c>
      <c r="C54" s="189" t="s">
        <v>174</v>
      </c>
      <c r="D54" s="284" t="e">
        <v>#REF!</v>
      </c>
      <c r="E54" s="284" t="e">
        <v>#REF!</v>
      </c>
      <c r="F54" s="291"/>
      <c r="G54" s="138">
        <v>5.7677196000000004</v>
      </c>
      <c r="H54" s="138">
        <f>'[1]BIEU 03'!H51</f>
        <v>4.3576962326783888E-2</v>
      </c>
      <c r="I54" s="138">
        <v>0.38</v>
      </c>
      <c r="J54" s="138">
        <v>0.38</v>
      </c>
      <c r="K54" s="138">
        <v>0.49</v>
      </c>
      <c r="L54" s="138">
        <v>0.41300000000000003</v>
      </c>
      <c r="M54" s="138">
        <v>0.78471960000000007</v>
      </c>
      <c r="N54" s="138">
        <v>1.1599999999999999</v>
      </c>
      <c r="O54" s="138">
        <v>1.6099999999999999</v>
      </c>
      <c r="P54" s="138">
        <v>0.54999999999999993</v>
      </c>
      <c r="Q54" s="292">
        <v>0</v>
      </c>
      <c r="R54" s="292">
        <v>0</v>
      </c>
      <c r="S54" s="292">
        <v>0</v>
      </c>
      <c r="T54" s="292">
        <v>0</v>
      </c>
      <c r="U54" s="292">
        <v>0</v>
      </c>
      <c r="V54" s="292">
        <v>0</v>
      </c>
      <c r="W54" s="292">
        <v>0</v>
      </c>
      <c r="X54" s="292">
        <v>0</v>
      </c>
      <c r="Y54" s="292">
        <v>0</v>
      </c>
      <c r="Z54" s="292">
        <v>0</v>
      </c>
      <c r="AA54" s="292">
        <v>0</v>
      </c>
      <c r="AB54" s="197" t="e">
        <v>#REF!</v>
      </c>
      <c r="AC54" s="197" t="e">
        <v>#REF!</v>
      </c>
      <c r="AD54" s="197" t="e">
        <v>#REF!</v>
      </c>
      <c r="AE54" s="197" t="e">
        <v>#REF!</v>
      </c>
      <c r="AF54" s="197" t="e">
        <v>#REF!</v>
      </c>
      <c r="AG54" s="34">
        <v>5.7895399999999997</v>
      </c>
      <c r="AH54" s="35">
        <v>0</v>
      </c>
    </row>
    <row r="55" spans="1:35" ht="31.5">
      <c r="A55" s="189" t="s">
        <v>241</v>
      </c>
      <c r="B55" s="196" t="s">
        <v>176</v>
      </c>
      <c r="C55" s="189" t="s">
        <v>177</v>
      </c>
      <c r="D55" s="284" t="e">
        <v>#REF!</v>
      </c>
      <c r="E55" s="284" t="e">
        <v>#REF!</v>
      </c>
      <c r="F55" s="291"/>
      <c r="G55" s="138">
        <v>17.5715872</v>
      </c>
      <c r="H55" s="138">
        <f>'[1]BIEU 03'!H52</f>
        <v>0.21666637519046919</v>
      </c>
      <c r="I55" s="138">
        <v>0</v>
      </c>
      <c r="J55" s="138">
        <v>0.28000000000000003</v>
      </c>
      <c r="K55" s="138">
        <v>0</v>
      </c>
      <c r="L55" s="138">
        <v>7.21</v>
      </c>
      <c r="M55" s="138">
        <v>8.8315871999999995</v>
      </c>
      <c r="N55" s="138">
        <v>0.43400000000000005</v>
      </c>
      <c r="O55" s="138">
        <v>0.12299999999999933</v>
      </c>
      <c r="P55" s="138">
        <v>0.69299999999999995</v>
      </c>
      <c r="Q55" s="292">
        <v>0</v>
      </c>
      <c r="R55" s="292">
        <v>0</v>
      </c>
      <c r="S55" s="292">
        <v>0</v>
      </c>
      <c r="T55" s="292">
        <v>0</v>
      </c>
      <c r="U55" s="292">
        <v>0</v>
      </c>
      <c r="V55" s="292">
        <v>0</v>
      </c>
      <c r="W55" s="292">
        <v>0</v>
      </c>
      <c r="X55" s="292">
        <v>0</v>
      </c>
      <c r="Y55" s="292">
        <v>0</v>
      </c>
      <c r="Z55" s="292">
        <v>0</v>
      </c>
      <c r="AA55" s="292">
        <v>0</v>
      </c>
      <c r="AB55" s="197" t="e">
        <v>#REF!</v>
      </c>
      <c r="AC55" s="197" t="e">
        <v>#REF!</v>
      </c>
      <c r="AD55" s="197" t="e">
        <v>#REF!</v>
      </c>
      <c r="AE55" s="197" t="e">
        <v>#REF!</v>
      </c>
      <c r="AF55" s="197" t="e">
        <v>#REF!</v>
      </c>
      <c r="AG55" s="34">
        <v>50.097279999999998</v>
      </c>
      <c r="AH55" s="35">
        <v>0</v>
      </c>
    </row>
    <row r="56" spans="1:35">
      <c r="A56" s="189" t="s">
        <v>178</v>
      </c>
      <c r="B56" s="196" t="s">
        <v>179</v>
      </c>
      <c r="C56" s="189" t="s">
        <v>180</v>
      </c>
      <c r="D56" s="284">
        <v>149.011</v>
      </c>
      <c r="E56" s="284">
        <v>32.222642923297116</v>
      </c>
      <c r="F56" s="291"/>
      <c r="G56" s="138">
        <v>245.83542000000003</v>
      </c>
      <c r="H56" s="138">
        <f>'[1]BIEU 03'!H53</f>
        <v>1.5927113626907856</v>
      </c>
      <c r="I56" s="138">
        <v>0</v>
      </c>
      <c r="J56" s="138">
        <v>0</v>
      </c>
      <c r="K56" s="138">
        <v>0</v>
      </c>
      <c r="L56" s="138">
        <v>0</v>
      </c>
      <c r="M56" s="138">
        <v>0</v>
      </c>
      <c r="N56" s="138">
        <v>54.099550000000001</v>
      </c>
      <c r="O56" s="138">
        <v>89.049320000000009</v>
      </c>
      <c r="P56" s="138">
        <v>102.68655000000001</v>
      </c>
      <c r="Q56" s="292">
        <v>0</v>
      </c>
      <c r="R56" s="292">
        <v>0</v>
      </c>
      <c r="S56" s="292">
        <v>0</v>
      </c>
      <c r="T56" s="292">
        <v>0</v>
      </c>
      <c r="U56" s="292">
        <v>0</v>
      </c>
      <c r="V56" s="292">
        <v>0</v>
      </c>
      <c r="W56" s="292">
        <v>0</v>
      </c>
      <c r="X56" s="292">
        <v>0</v>
      </c>
      <c r="Y56" s="292">
        <v>0</v>
      </c>
      <c r="Z56" s="292">
        <v>0</v>
      </c>
      <c r="AA56" s="292">
        <v>0</v>
      </c>
      <c r="AB56" s="197" t="e">
        <v>#REF!</v>
      </c>
      <c r="AC56" s="197" t="e">
        <v>#REF!</v>
      </c>
      <c r="AD56" s="197" t="e">
        <v>#REF!</v>
      </c>
      <c r="AE56" s="197" t="e">
        <v>#REF!</v>
      </c>
      <c r="AF56" s="197" t="e">
        <v>#REF!</v>
      </c>
      <c r="AG56" s="34">
        <v>181.23364292329711</v>
      </c>
      <c r="AH56" s="35">
        <v>0</v>
      </c>
    </row>
    <row r="57" spans="1:35">
      <c r="A57" s="189" t="s">
        <v>181</v>
      </c>
      <c r="B57" s="196" t="s">
        <v>182</v>
      </c>
      <c r="C57" s="189" t="s">
        <v>183</v>
      </c>
      <c r="D57" s="284">
        <v>273.41299999999995</v>
      </c>
      <c r="E57" s="284">
        <v>117.85660000000001</v>
      </c>
      <c r="F57" s="291"/>
      <c r="G57" s="138">
        <v>496.880627</v>
      </c>
      <c r="H57" s="138">
        <f>'[1]BIEU 03'!H54</f>
        <v>3.3445071895039313</v>
      </c>
      <c r="I57" s="138">
        <v>137.80975000000001</v>
      </c>
      <c r="J57" s="138">
        <v>49.42803</v>
      </c>
      <c r="K57" s="138">
        <v>68.155860000000004</v>
      </c>
      <c r="L57" s="138">
        <v>123.24621000000002</v>
      </c>
      <c r="M57" s="138">
        <v>82.896777</v>
      </c>
      <c r="N57" s="138">
        <v>0</v>
      </c>
      <c r="O57" s="138">
        <v>26.465</v>
      </c>
      <c r="P57" s="138">
        <v>8.8789999999999996</v>
      </c>
      <c r="Q57" s="292">
        <v>0</v>
      </c>
      <c r="R57" s="292">
        <v>0</v>
      </c>
      <c r="S57" s="292">
        <v>0</v>
      </c>
      <c r="T57" s="292">
        <v>0</v>
      </c>
      <c r="U57" s="292">
        <v>0</v>
      </c>
      <c r="V57" s="292">
        <v>0</v>
      </c>
      <c r="W57" s="292">
        <v>0</v>
      </c>
      <c r="X57" s="292">
        <v>0</v>
      </c>
      <c r="Y57" s="292">
        <v>0</v>
      </c>
      <c r="Z57" s="292">
        <v>0</v>
      </c>
      <c r="AA57" s="292">
        <v>0</v>
      </c>
      <c r="AB57" s="197" t="e">
        <v>#REF!</v>
      </c>
      <c r="AC57" s="197" t="e">
        <v>#REF!</v>
      </c>
      <c r="AD57" s="197" t="e">
        <v>#REF!</v>
      </c>
      <c r="AE57" s="197" t="e">
        <v>#REF!</v>
      </c>
      <c r="AF57" s="197" t="e">
        <v>#REF!</v>
      </c>
      <c r="AG57" s="34">
        <v>391.26959999999997</v>
      </c>
      <c r="AH57" s="35">
        <v>0</v>
      </c>
    </row>
    <row r="58" spans="1:35">
      <c r="A58" s="189" t="s">
        <v>184</v>
      </c>
      <c r="B58" s="196" t="s">
        <v>185</v>
      </c>
      <c r="C58" s="189" t="s">
        <v>186</v>
      </c>
      <c r="D58" s="284">
        <v>19.044</v>
      </c>
      <c r="E58" s="284">
        <v>9.0940000000000012</v>
      </c>
      <c r="F58" s="291"/>
      <c r="G58" s="138">
        <v>28.4238</v>
      </c>
      <c r="H58" s="138">
        <f>'[1]BIEU 03'!H55</f>
        <v>0.2195197907917229</v>
      </c>
      <c r="I58" s="138">
        <v>0.54500000000000004</v>
      </c>
      <c r="J58" s="138">
        <v>0.64999999999999991</v>
      </c>
      <c r="K58" s="138">
        <v>7.8049999999999997</v>
      </c>
      <c r="L58" s="138">
        <v>8.4798000000000009</v>
      </c>
      <c r="M58" s="138">
        <v>0.94099999999999995</v>
      </c>
      <c r="N58" s="138">
        <v>0.879</v>
      </c>
      <c r="O58" s="138">
        <v>0.38900000000000001</v>
      </c>
      <c r="P58" s="138">
        <v>8.7349999999999994</v>
      </c>
      <c r="Q58" s="292">
        <v>0</v>
      </c>
      <c r="R58" s="292">
        <v>0</v>
      </c>
      <c r="S58" s="292">
        <v>0</v>
      </c>
      <c r="T58" s="292">
        <v>0</v>
      </c>
      <c r="U58" s="292">
        <v>0</v>
      </c>
      <c r="V58" s="292">
        <v>0</v>
      </c>
      <c r="W58" s="292">
        <v>0</v>
      </c>
      <c r="X58" s="292">
        <v>0</v>
      </c>
      <c r="Y58" s="292">
        <v>0</v>
      </c>
      <c r="Z58" s="292">
        <v>0</v>
      </c>
      <c r="AA58" s="292">
        <v>0</v>
      </c>
      <c r="AB58" s="197" t="e">
        <v>#REF!</v>
      </c>
      <c r="AC58" s="197" t="e">
        <v>#REF!</v>
      </c>
      <c r="AD58" s="197" t="e">
        <v>#REF!</v>
      </c>
      <c r="AE58" s="197" t="e">
        <v>#REF!</v>
      </c>
      <c r="AF58" s="197" t="e">
        <v>#REF!</v>
      </c>
      <c r="AG58" s="34">
        <v>28.138000000000002</v>
      </c>
      <c r="AH58" s="35">
        <v>0</v>
      </c>
    </row>
    <row r="59" spans="1:35" ht="31.5">
      <c r="A59" s="189" t="s">
        <v>187</v>
      </c>
      <c r="B59" s="196" t="s">
        <v>188</v>
      </c>
      <c r="C59" s="189" t="s">
        <v>189</v>
      </c>
      <c r="D59" s="284">
        <v>5.5630000000000006</v>
      </c>
      <c r="E59" s="284">
        <v>1.2387999999999995</v>
      </c>
      <c r="F59" s="291"/>
      <c r="G59" s="138">
        <v>5.6213999999999995</v>
      </c>
      <c r="H59" s="138">
        <f>'[1]BIEU 03'!H56</f>
        <v>4.1064425515925221E-2</v>
      </c>
      <c r="I59" s="138">
        <v>0.17500000000000002</v>
      </c>
      <c r="J59" s="138">
        <v>1.0624</v>
      </c>
      <c r="K59" s="138">
        <v>0</v>
      </c>
      <c r="L59" s="138">
        <v>1.21</v>
      </c>
      <c r="M59" s="138">
        <v>0.94499999999999995</v>
      </c>
      <c r="N59" s="138">
        <v>0</v>
      </c>
      <c r="O59" s="138">
        <v>1.9590000000000001</v>
      </c>
      <c r="P59" s="138">
        <v>0.27</v>
      </c>
      <c r="Q59" s="292">
        <v>0</v>
      </c>
      <c r="R59" s="292">
        <v>0</v>
      </c>
      <c r="S59" s="292">
        <v>0</v>
      </c>
      <c r="T59" s="292">
        <v>0</v>
      </c>
      <c r="U59" s="292">
        <v>0</v>
      </c>
      <c r="V59" s="292">
        <v>0</v>
      </c>
      <c r="W59" s="292">
        <v>0</v>
      </c>
      <c r="X59" s="292">
        <v>0</v>
      </c>
      <c r="Y59" s="292">
        <v>0</v>
      </c>
      <c r="Z59" s="292">
        <v>0</v>
      </c>
      <c r="AA59" s="292">
        <v>0</v>
      </c>
      <c r="AB59" s="197" t="e">
        <v>#REF!</v>
      </c>
      <c r="AC59" s="197" t="e">
        <v>#REF!</v>
      </c>
      <c r="AD59" s="197" t="e">
        <v>#REF!</v>
      </c>
      <c r="AE59" s="197" t="e">
        <v>#REF!</v>
      </c>
      <c r="AF59" s="197" t="e">
        <v>#REF!</v>
      </c>
      <c r="AG59" s="34">
        <v>6.8018000000000001</v>
      </c>
      <c r="AH59" s="35">
        <v>0</v>
      </c>
      <c r="AI59" s="202"/>
    </row>
    <row r="60" spans="1:35">
      <c r="A60" s="189" t="s">
        <v>242</v>
      </c>
      <c r="B60" s="196" t="s">
        <v>191</v>
      </c>
      <c r="C60" s="189" t="s">
        <v>192</v>
      </c>
      <c r="D60" s="284"/>
      <c r="E60" s="284">
        <v>0</v>
      </c>
      <c r="F60" s="291"/>
      <c r="G60" s="138">
        <v>0</v>
      </c>
      <c r="H60" s="138">
        <f>'[1]BIEU 03'!H57</f>
        <v>0</v>
      </c>
      <c r="I60" s="138">
        <v>0</v>
      </c>
      <c r="J60" s="138">
        <v>0</v>
      </c>
      <c r="K60" s="138">
        <v>0</v>
      </c>
      <c r="L60" s="138">
        <v>0</v>
      </c>
      <c r="M60" s="138">
        <v>0</v>
      </c>
      <c r="N60" s="138">
        <v>0</v>
      </c>
      <c r="O60" s="138">
        <v>0</v>
      </c>
      <c r="P60" s="138">
        <v>0</v>
      </c>
      <c r="Q60" s="292">
        <v>0</v>
      </c>
      <c r="R60" s="292">
        <v>0</v>
      </c>
      <c r="S60" s="292">
        <v>0</v>
      </c>
      <c r="T60" s="292">
        <v>0</v>
      </c>
      <c r="U60" s="292">
        <v>0</v>
      </c>
      <c r="V60" s="292">
        <v>0</v>
      </c>
      <c r="W60" s="292">
        <v>0</v>
      </c>
      <c r="X60" s="292">
        <v>0</v>
      </c>
      <c r="Y60" s="292">
        <v>0</v>
      </c>
      <c r="Z60" s="292">
        <v>0</v>
      </c>
      <c r="AA60" s="292">
        <v>0</v>
      </c>
      <c r="AB60" s="197" t="e">
        <v>#REF!</v>
      </c>
      <c r="AC60" s="197" t="e">
        <v>#REF!</v>
      </c>
      <c r="AD60" s="197" t="e">
        <v>#REF!</v>
      </c>
      <c r="AE60" s="197" t="e">
        <v>#REF!</v>
      </c>
      <c r="AF60" s="197" t="e">
        <v>#REF!</v>
      </c>
      <c r="AG60" s="34">
        <v>0</v>
      </c>
      <c r="AH60" s="35">
        <v>0</v>
      </c>
    </row>
    <row r="61" spans="1:35">
      <c r="A61" s="189" t="s">
        <v>193</v>
      </c>
      <c r="B61" s="196" t="s">
        <v>243</v>
      </c>
      <c r="C61" s="189" t="s">
        <v>195</v>
      </c>
      <c r="D61" s="284">
        <v>0.33</v>
      </c>
      <c r="E61" s="284">
        <v>0</v>
      </c>
      <c r="F61" s="291"/>
      <c r="G61" s="138">
        <v>0.33</v>
      </c>
      <c r="H61" s="138">
        <f>'[1]BIEU 03'!H58</f>
        <v>2.4726772535317359E-3</v>
      </c>
      <c r="I61" s="138">
        <v>0</v>
      </c>
      <c r="J61" s="138">
        <v>0</v>
      </c>
      <c r="K61" s="138">
        <v>0</v>
      </c>
      <c r="L61" s="138">
        <v>0.33</v>
      </c>
      <c r="M61" s="138">
        <v>0</v>
      </c>
      <c r="N61" s="138">
        <v>0</v>
      </c>
      <c r="O61" s="138">
        <v>0</v>
      </c>
      <c r="P61" s="138">
        <v>0</v>
      </c>
      <c r="Q61" s="292">
        <v>0</v>
      </c>
      <c r="R61" s="292">
        <v>0</v>
      </c>
      <c r="S61" s="292">
        <v>0</v>
      </c>
      <c r="T61" s="292">
        <v>0</v>
      </c>
      <c r="U61" s="292">
        <v>0</v>
      </c>
      <c r="V61" s="292">
        <v>0</v>
      </c>
      <c r="W61" s="292">
        <v>0</v>
      </c>
      <c r="X61" s="292">
        <v>0</v>
      </c>
      <c r="Y61" s="292">
        <v>0</v>
      </c>
      <c r="Z61" s="292">
        <v>0</v>
      </c>
      <c r="AA61" s="292">
        <v>0</v>
      </c>
      <c r="AB61" s="197" t="e">
        <v>#REF!</v>
      </c>
      <c r="AC61" s="197" t="e">
        <v>#REF!</v>
      </c>
      <c r="AD61" s="197" t="e">
        <v>#REF!</v>
      </c>
      <c r="AE61" s="197" t="e">
        <v>#REF!</v>
      </c>
      <c r="AF61" s="197" t="e">
        <v>#REF!</v>
      </c>
      <c r="AG61" s="34">
        <v>0.33</v>
      </c>
      <c r="AH61" s="35">
        <v>0</v>
      </c>
    </row>
    <row r="62" spans="1:35" ht="31.5">
      <c r="A62" s="189" t="s">
        <v>196</v>
      </c>
      <c r="B62" s="196" t="s">
        <v>197</v>
      </c>
      <c r="C62" s="189" t="s">
        <v>198</v>
      </c>
      <c r="D62" s="284">
        <v>258.34300000000002</v>
      </c>
      <c r="E62" s="284">
        <v>-50.942470000000014</v>
      </c>
      <c r="F62" s="291"/>
      <c r="G62" s="138">
        <v>201.41909999999999</v>
      </c>
      <c r="H62" s="138">
        <f>'[1]BIEU 03'!H59</f>
        <v>1.5652683916572707</v>
      </c>
      <c r="I62" s="138">
        <v>39.976000000000006</v>
      </c>
      <c r="J62" s="138">
        <v>9.3209999999999997</v>
      </c>
      <c r="K62" s="138">
        <v>13.329000000000001</v>
      </c>
      <c r="L62" s="138">
        <v>20.239999999999998</v>
      </c>
      <c r="M62" s="138">
        <v>18.215</v>
      </c>
      <c r="N62" s="138">
        <v>36.51</v>
      </c>
      <c r="O62" s="138">
        <v>36.324099999999994</v>
      </c>
      <c r="P62" s="138">
        <v>27.503999999999998</v>
      </c>
      <c r="Q62" s="292">
        <v>0</v>
      </c>
      <c r="R62" s="292">
        <v>0</v>
      </c>
      <c r="S62" s="292">
        <v>0</v>
      </c>
      <c r="T62" s="292">
        <v>0</v>
      </c>
      <c r="U62" s="292">
        <v>0</v>
      </c>
      <c r="V62" s="292">
        <v>0</v>
      </c>
      <c r="W62" s="292">
        <v>0</v>
      </c>
      <c r="X62" s="292">
        <v>0</v>
      </c>
      <c r="Y62" s="292">
        <v>0</v>
      </c>
      <c r="Z62" s="292">
        <v>0</v>
      </c>
      <c r="AA62" s="292">
        <v>0</v>
      </c>
      <c r="AB62" s="197" t="e">
        <v>#REF!</v>
      </c>
      <c r="AC62" s="197" t="e">
        <v>#REF!</v>
      </c>
      <c r="AD62" s="197" t="e">
        <v>#REF!</v>
      </c>
      <c r="AE62" s="197" t="e">
        <v>#REF!</v>
      </c>
      <c r="AF62" s="197" t="e">
        <v>#REF!</v>
      </c>
      <c r="AG62" s="34">
        <v>207.40053</v>
      </c>
      <c r="AH62" s="35">
        <v>0</v>
      </c>
    </row>
    <row r="63" spans="1:35">
      <c r="A63" s="189" t="s">
        <v>199</v>
      </c>
      <c r="B63" s="196" t="s">
        <v>200</v>
      </c>
      <c r="C63" s="189" t="s">
        <v>201</v>
      </c>
      <c r="D63" s="284">
        <v>0</v>
      </c>
      <c r="E63" s="284">
        <v>0</v>
      </c>
      <c r="F63" s="291"/>
      <c r="G63" s="138">
        <v>7.7140000000000004</v>
      </c>
      <c r="H63" s="138">
        <f>'[1]BIEU 03'!H60</f>
        <v>0</v>
      </c>
      <c r="I63" s="138">
        <v>0</v>
      </c>
      <c r="J63" s="138">
        <v>0</v>
      </c>
      <c r="K63" s="138">
        <v>0</v>
      </c>
      <c r="L63" s="138">
        <v>0</v>
      </c>
      <c r="M63" s="138">
        <v>0</v>
      </c>
      <c r="N63" s="138">
        <v>0</v>
      </c>
      <c r="O63" s="138">
        <v>7.7140000000000004</v>
      </c>
      <c r="P63" s="138">
        <v>0</v>
      </c>
      <c r="Q63" s="292">
        <v>0</v>
      </c>
      <c r="R63" s="292">
        <v>0</v>
      </c>
      <c r="S63" s="292">
        <v>0</v>
      </c>
      <c r="T63" s="292">
        <v>0</v>
      </c>
      <c r="U63" s="292">
        <v>0</v>
      </c>
      <c r="V63" s="292">
        <v>0</v>
      </c>
      <c r="W63" s="292">
        <v>0</v>
      </c>
      <c r="X63" s="292">
        <v>0</v>
      </c>
      <c r="Y63" s="292">
        <v>0</v>
      </c>
      <c r="Z63" s="292">
        <v>0</v>
      </c>
      <c r="AA63" s="292">
        <v>0</v>
      </c>
      <c r="AB63" s="197" t="e">
        <v>#REF!</v>
      </c>
      <c r="AC63" s="197" t="e">
        <v>#REF!</v>
      </c>
      <c r="AD63" s="197" t="e">
        <v>#REF!</v>
      </c>
      <c r="AE63" s="197" t="e">
        <v>#REF!</v>
      </c>
      <c r="AF63" s="197" t="e">
        <v>#REF!</v>
      </c>
      <c r="AG63" s="34">
        <v>0</v>
      </c>
      <c r="AH63" s="35">
        <v>0</v>
      </c>
    </row>
    <row r="64" spans="1:35">
      <c r="A64" s="189" t="s">
        <v>244</v>
      </c>
      <c r="B64" s="196" t="s">
        <v>203</v>
      </c>
      <c r="C64" s="189" t="s">
        <v>204</v>
      </c>
      <c r="D64" s="284"/>
      <c r="E64" s="284">
        <v>6.68</v>
      </c>
      <c r="F64" s="291"/>
      <c r="G64" s="138">
        <v>1.673</v>
      </c>
      <c r="H64" s="138">
        <f>'[1]BIEU 03'!H61</f>
        <v>1.2513245495145448E-2</v>
      </c>
      <c r="I64" s="138">
        <v>0</v>
      </c>
      <c r="J64" s="138">
        <v>0</v>
      </c>
      <c r="K64" s="138">
        <v>0</v>
      </c>
      <c r="L64" s="138">
        <v>0.27</v>
      </c>
      <c r="M64" s="138">
        <v>0</v>
      </c>
      <c r="N64" s="138">
        <v>0</v>
      </c>
      <c r="O64" s="138">
        <v>1.403</v>
      </c>
      <c r="P64" s="138">
        <v>0</v>
      </c>
      <c r="Q64" s="292">
        <v>0</v>
      </c>
      <c r="R64" s="292">
        <v>0</v>
      </c>
      <c r="S64" s="292">
        <v>0</v>
      </c>
      <c r="T64" s="292">
        <v>0</v>
      </c>
      <c r="U64" s="292">
        <v>0</v>
      </c>
      <c r="V64" s="292">
        <v>0</v>
      </c>
      <c r="W64" s="292">
        <v>0</v>
      </c>
      <c r="X64" s="292">
        <v>0</v>
      </c>
      <c r="Y64" s="292">
        <v>0</v>
      </c>
      <c r="Z64" s="292">
        <v>0</v>
      </c>
      <c r="AA64" s="292">
        <v>0</v>
      </c>
      <c r="AB64" s="197" t="e">
        <v>#REF!</v>
      </c>
      <c r="AC64" s="197" t="e">
        <v>#REF!</v>
      </c>
      <c r="AD64" s="197" t="e">
        <v>#REF!</v>
      </c>
      <c r="AE64" s="197" t="e">
        <v>#REF!</v>
      </c>
      <c r="AF64" s="197" t="e">
        <v>#REF!</v>
      </c>
      <c r="AG64" s="34">
        <v>6.68</v>
      </c>
      <c r="AH64" s="35">
        <v>0</v>
      </c>
    </row>
    <row r="65" spans="1:34" s="191" customFormat="1">
      <c r="A65" s="188">
        <v>3</v>
      </c>
      <c r="B65" s="289" t="s">
        <v>205</v>
      </c>
      <c r="C65" s="108" t="s">
        <v>206</v>
      </c>
      <c r="D65" s="120">
        <v>430.41899999999998</v>
      </c>
      <c r="E65" s="283">
        <v>-15.55499999999995</v>
      </c>
      <c r="F65" s="285"/>
      <c r="G65" s="119">
        <v>409.02100000000002</v>
      </c>
      <c r="H65" s="119">
        <f>'[1]BIEU 03'!H62</f>
        <v>3.1108822211223548</v>
      </c>
      <c r="I65" s="119">
        <v>58.925000000000004</v>
      </c>
      <c r="J65" s="119">
        <v>1.7169999999999999</v>
      </c>
      <c r="K65" s="119">
        <v>9.1489999999999991</v>
      </c>
      <c r="L65" s="119">
        <v>9.8460000000000001</v>
      </c>
      <c r="M65" s="119">
        <v>12.821000000000002</v>
      </c>
      <c r="N65" s="119">
        <v>163.57500000000002</v>
      </c>
      <c r="O65" s="119">
        <v>152.899</v>
      </c>
      <c r="P65" s="119">
        <v>8.8999999999999968E-2</v>
      </c>
      <c r="Q65" s="290">
        <v>0</v>
      </c>
      <c r="R65" s="290">
        <v>0</v>
      </c>
      <c r="S65" s="290">
        <v>0</v>
      </c>
      <c r="T65" s="290">
        <v>0</v>
      </c>
      <c r="U65" s="290">
        <v>0</v>
      </c>
      <c r="V65" s="290">
        <v>0</v>
      </c>
      <c r="W65" s="290">
        <v>0</v>
      </c>
      <c r="X65" s="290">
        <v>0</v>
      </c>
      <c r="Y65" s="290">
        <v>0</v>
      </c>
      <c r="Z65" s="290">
        <v>0</v>
      </c>
      <c r="AA65" s="290">
        <v>0</v>
      </c>
      <c r="AB65" s="194" t="e">
        <v>#REF!</v>
      </c>
      <c r="AC65" s="194" t="e">
        <v>#REF!</v>
      </c>
      <c r="AD65" s="194" t="e">
        <v>#REF!</v>
      </c>
      <c r="AE65" s="194" t="e">
        <v>#REF!</v>
      </c>
      <c r="AF65" s="194" t="e">
        <v>#REF!</v>
      </c>
      <c r="AG65" s="34">
        <v>414.86399999999998</v>
      </c>
      <c r="AH65" s="35">
        <v>0</v>
      </c>
    </row>
    <row r="66" spans="1:34" s="191" customFormat="1">
      <c r="A66" s="188" t="s">
        <v>245</v>
      </c>
      <c r="B66" s="289" t="s">
        <v>246</v>
      </c>
      <c r="C66" s="108"/>
      <c r="D66" s="120"/>
      <c r="E66" s="284"/>
      <c r="F66" s="120"/>
      <c r="G66" s="300"/>
      <c r="H66" s="290">
        <f>'[1]BIEU 03'!H63</f>
        <v>0</v>
      </c>
      <c r="I66" s="300"/>
      <c r="J66" s="300"/>
      <c r="K66" s="300"/>
      <c r="L66" s="300"/>
      <c r="M66" s="290"/>
      <c r="N66" s="290"/>
      <c r="O66" s="290"/>
      <c r="P66" s="290"/>
      <c r="Q66" s="290"/>
      <c r="R66" s="290"/>
      <c r="S66" s="290"/>
      <c r="T66" s="290"/>
      <c r="U66" s="290"/>
      <c r="V66" s="290"/>
      <c r="W66" s="290"/>
      <c r="X66" s="290"/>
      <c r="Y66" s="290"/>
      <c r="Z66" s="290"/>
      <c r="AA66" s="290"/>
      <c r="AB66" s="194"/>
      <c r="AC66" s="194"/>
      <c r="AD66" s="194"/>
      <c r="AE66" s="194"/>
      <c r="AF66" s="194"/>
      <c r="AG66" s="204"/>
      <c r="AH66" s="205"/>
    </row>
    <row r="67" spans="1:34" s="191" customFormat="1">
      <c r="A67" s="188">
        <v>1</v>
      </c>
      <c r="B67" s="289" t="s">
        <v>247</v>
      </c>
      <c r="C67" s="188" t="s">
        <v>248</v>
      </c>
      <c r="D67" s="188"/>
      <c r="E67" s="188"/>
      <c r="F67" s="285"/>
      <c r="G67" s="119"/>
      <c r="H67" s="290">
        <f>'[1]BIEU 03'!H64</f>
        <v>0</v>
      </c>
      <c r="I67" s="119"/>
      <c r="J67" s="119"/>
      <c r="K67" s="119"/>
      <c r="L67" s="119"/>
      <c r="M67" s="119"/>
      <c r="N67" s="119"/>
      <c r="O67" s="119"/>
      <c r="P67" s="119"/>
      <c r="Q67" s="119"/>
      <c r="R67" s="119"/>
      <c r="S67" s="119"/>
      <c r="T67" s="119"/>
      <c r="U67" s="119"/>
      <c r="V67" s="119"/>
      <c r="W67" s="119"/>
      <c r="X67" s="119"/>
      <c r="Y67" s="119"/>
      <c r="Z67" s="119"/>
      <c r="AA67" s="119"/>
      <c r="AB67" s="194"/>
      <c r="AC67" s="194"/>
      <c r="AD67" s="194"/>
      <c r="AE67" s="194"/>
      <c r="AF67" s="194"/>
      <c r="AH67" s="205"/>
    </row>
    <row r="68" spans="1:34" s="191" customFormat="1">
      <c r="A68" s="188">
        <v>2</v>
      </c>
      <c r="B68" s="289" t="s">
        <v>249</v>
      </c>
      <c r="C68" s="188" t="s">
        <v>250</v>
      </c>
      <c r="D68" s="188"/>
      <c r="E68" s="188"/>
      <c r="F68" s="285"/>
      <c r="G68" s="119"/>
      <c r="H68" s="290">
        <f>'[1]BIEU 03'!H65</f>
        <v>0</v>
      </c>
      <c r="I68" s="119"/>
      <c r="J68" s="119"/>
      <c r="K68" s="119"/>
      <c r="L68" s="119"/>
      <c r="M68" s="119"/>
      <c r="N68" s="119"/>
      <c r="O68" s="119"/>
      <c r="P68" s="119"/>
      <c r="Q68" s="119"/>
      <c r="R68" s="119"/>
      <c r="S68" s="119"/>
      <c r="T68" s="119"/>
      <c r="U68" s="119"/>
      <c r="V68" s="119"/>
      <c r="W68" s="119"/>
      <c r="X68" s="119"/>
      <c r="Y68" s="119"/>
      <c r="Z68" s="119"/>
      <c r="AA68" s="119"/>
      <c r="AB68" s="194"/>
      <c r="AC68" s="194"/>
      <c r="AD68" s="194"/>
      <c r="AE68" s="194"/>
      <c r="AF68" s="194"/>
      <c r="AH68" s="205"/>
    </row>
    <row r="69" spans="1:34" s="191" customFormat="1">
      <c r="A69" s="188">
        <v>3</v>
      </c>
      <c r="B69" s="289" t="s">
        <v>251</v>
      </c>
      <c r="C69" s="188" t="s">
        <v>252</v>
      </c>
      <c r="D69" s="188"/>
      <c r="E69" s="188"/>
      <c r="F69" s="285"/>
      <c r="G69" s="300">
        <v>2806.8090000000002</v>
      </c>
      <c r="H69" s="300">
        <f>'[1]BIEU 03'!H66</f>
        <v>0</v>
      </c>
      <c r="I69" s="119">
        <v>1139.7340000000002</v>
      </c>
      <c r="J69" s="119">
        <v>257.024</v>
      </c>
      <c r="K69" s="119">
        <v>369.04300000000001</v>
      </c>
      <c r="L69" s="119">
        <v>444.04200000000003</v>
      </c>
      <c r="M69" s="119">
        <v>596.96600000000001</v>
      </c>
      <c r="N69" s="119"/>
      <c r="O69" s="119"/>
      <c r="P69" s="119"/>
      <c r="Q69" s="119"/>
      <c r="R69" s="119"/>
      <c r="S69" s="119"/>
      <c r="T69" s="119"/>
      <c r="U69" s="119"/>
      <c r="V69" s="119"/>
      <c r="W69" s="119"/>
      <c r="X69" s="119"/>
      <c r="Y69" s="119"/>
      <c r="Z69" s="119"/>
      <c r="AA69" s="119"/>
      <c r="AB69" s="206"/>
      <c r="AC69" s="206"/>
      <c r="AD69" s="206"/>
      <c r="AE69" s="206"/>
      <c r="AF69" s="206"/>
      <c r="AH69" s="205"/>
    </row>
    <row r="70" spans="1:34" s="191" customFormat="1" ht="63">
      <c r="A70" s="188">
        <v>4</v>
      </c>
      <c r="B70" s="289" t="s">
        <v>253</v>
      </c>
      <c r="C70" s="188" t="s">
        <v>254</v>
      </c>
      <c r="D70" s="188"/>
      <c r="E70" s="188"/>
      <c r="F70" s="285"/>
      <c r="G70" s="300">
        <v>1135.70524</v>
      </c>
      <c r="H70" s="300">
        <f>'[1]BIEU 03'!H67</f>
        <v>0</v>
      </c>
      <c r="I70" s="119">
        <v>25.813509999999997</v>
      </c>
      <c r="J70" s="119">
        <v>1.1414000000000004</v>
      </c>
      <c r="K70" s="119">
        <v>26.22814</v>
      </c>
      <c r="L70" s="119">
        <v>1.2315500000000001</v>
      </c>
      <c r="M70" s="119">
        <v>0.84216999999999942</v>
      </c>
      <c r="N70" s="119">
        <v>232.28507999999999</v>
      </c>
      <c r="O70" s="119">
        <v>536.05100000000004</v>
      </c>
      <c r="P70" s="119">
        <v>312.11239</v>
      </c>
      <c r="Q70" s="119">
        <v>0</v>
      </c>
      <c r="R70" s="119">
        <v>0</v>
      </c>
      <c r="S70" s="119">
        <v>0</v>
      </c>
      <c r="T70" s="119">
        <v>0</v>
      </c>
      <c r="U70" s="119">
        <v>0</v>
      </c>
      <c r="V70" s="119">
        <v>0</v>
      </c>
      <c r="W70" s="119">
        <v>0</v>
      </c>
      <c r="X70" s="119">
        <v>0</v>
      </c>
      <c r="Y70" s="119">
        <v>0</v>
      </c>
      <c r="Z70" s="119">
        <v>0</v>
      </c>
      <c r="AA70" s="119">
        <v>0</v>
      </c>
      <c r="AB70" s="207"/>
      <c r="AC70" s="207"/>
      <c r="AD70" s="207"/>
      <c r="AE70" s="207"/>
      <c r="AF70" s="207"/>
      <c r="AH70" s="205"/>
    </row>
    <row r="71" spans="1:34" s="191" customFormat="1" ht="47.25">
      <c r="A71" s="188">
        <v>5</v>
      </c>
      <c r="B71" s="289" t="s">
        <v>255</v>
      </c>
      <c r="C71" s="188" t="s">
        <v>256</v>
      </c>
      <c r="D71" s="188"/>
      <c r="E71" s="188"/>
      <c r="F71" s="285"/>
      <c r="G71" s="300">
        <v>9214.4116001999992</v>
      </c>
      <c r="H71" s="300">
        <f>'[1]BIEU 03'!H68</f>
        <v>0</v>
      </c>
      <c r="I71" s="119">
        <v>640.08916999999997</v>
      </c>
      <c r="J71" s="119">
        <v>143.24700000000001</v>
      </c>
      <c r="K71" s="119">
        <v>157.78914</v>
      </c>
      <c r="L71" s="119">
        <v>170.49628999999999</v>
      </c>
      <c r="M71" s="119">
        <v>353.0434702</v>
      </c>
      <c r="N71" s="119">
        <v>2113.09</v>
      </c>
      <c r="O71" s="119">
        <v>3295.1059</v>
      </c>
      <c r="P71" s="119">
        <v>2341.5506300000002</v>
      </c>
      <c r="Q71" s="119">
        <v>0</v>
      </c>
      <c r="R71" s="119">
        <v>0</v>
      </c>
      <c r="S71" s="119">
        <v>0</v>
      </c>
      <c r="T71" s="119">
        <v>0</v>
      </c>
      <c r="U71" s="119">
        <v>0</v>
      </c>
      <c r="V71" s="119">
        <v>0</v>
      </c>
      <c r="W71" s="119">
        <v>0</v>
      </c>
      <c r="X71" s="119">
        <v>0</v>
      </c>
      <c r="Y71" s="119">
        <v>0</v>
      </c>
      <c r="Z71" s="119">
        <v>0</v>
      </c>
      <c r="AA71" s="119">
        <v>0</v>
      </c>
      <c r="AB71" s="207"/>
      <c r="AC71" s="207"/>
      <c r="AD71" s="207"/>
      <c r="AE71" s="207"/>
      <c r="AF71" s="207"/>
      <c r="AH71" s="205"/>
    </row>
    <row r="72" spans="1:34" s="191" customFormat="1">
      <c r="A72" s="188">
        <v>6</v>
      </c>
      <c r="B72" s="289" t="s">
        <v>257</v>
      </c>
      <c r="C72" s="188" t="s">
        <v>258</v>
      </c>
      <c r="D72" s="188"/>
      <c r="E72" s="188"/>
      <c r="F72" s="285"/>
      <c r="G72" s="300">
        <v>18.021587200000003</v>
      </c>
      <c r="H72" s="300">
        <f>'[1]BIEU 03'!H69</f>
        <v>0</v>
      </c>
      <c r="I72" s="119">
        <v>0.35000000000000003</v>
      </c>
      <c r="J72" s="119">
        <v>0.28000000000000003</v>
      </c>
      <c r="K72" s="119">
        <v>0</v>
      </c>
      <c r="L72" s="119">
        <v>7.31</v>
      </c>
      <c r="M72" s="119">
        <v>8.8315871999999995</v>
      </c>
      <c r="N72" s="119">
        <v>0.43400000000000005</v>
      </c>
      <c r="O72" s="119">
        <v>0.12299999999999933</v>
      </c>
      <c r="P72" s="119">
        <v>0.69299999999999995</v>
      </c>
      <c r="Q72" s="119">
        <v>0</v>
      </c>
      <c r="R72" s="119">
        <v>0</v>
      </c>
      <c r="S72" s="119">
        <v>0</v>
      </c>
      <c r="T72" s="119">
        <v>0</v>
      </c>
      <c r="U72" s="119">
        <v>0</v>
      </c>
      <c r="V72" s="119">
        <v>0</v>
      </c>
      <c r="W72" s="119">
        <v>0</v>
      </c>
      <c r="X72" s="119">
        <v>0</v>
      </c>
      <c r="Y72" s="119">
        <v>0</v>
      </c>
      <c r="Z72" s="119">
        <v>0</v>
      </c>
      <c r="AA72" s="119">
        <v>0</v>
      </c>
      <c r="AB72" s="207"/>
      <c r="AC72" s="207"/>
      <c r="AD72" s="207"/>
      <c r="AE72" s="207"/>
      <c r="AF72" s="207"/>
      <c r="AH72" s="205"/>
    </row>
    <row r="73" spans="1:34" s="191" customFormat="1" ht="31.5">
      <c r="A73" s="188">
        <v>7</v>
      </c>
      <c r="B73" s="289" t="s">
        <v>259</v>
      </c>
      <c r="C73" s="188" t="s">
        <v>260</v>
      </c>
      <c r="D73" s="188"/>
      <c r="E73" s="188"/>
      <c r="F73" s="285"/>
      <c r="G73" s="300">
        <v>9623.4326001999998</v>
      </c>
      <c r="H73" s="119">
        <f>'[1]BIEU 03'!H70</f>
        <v>0</v>
      </c>
      <c r="I73" s="119">
        <v>699.01416999999992</v>
      </c>
      <c r="J73" s="119">
        <v>144.96400000000003</v>
      </c>
      <c r="K73" s="119">
        <v>166.93814</v>
      </c>
      <c r="L73" s="119">
        <v>180.34228999999999</v>
      </c>
      <c r="M73" s="119">
        <v>365.86447020000003</v>
      </c>
      <c r="N73" s="119">
        <v>2276.665</v>
      </c>
      <c r="O73" s="119">
        <v>3448.0048999999999</v>
      </c>
      <c r="P73" s="119">
        <v>2341.6396300000001</v>
      </c>
      <c r="Q73" s="119">
        <v>0</v>
      </c>
      <c r="R73" s="119">
        <v>0</v>
      </c>
      <c r="S73" s="119">
        <v>0</v>
      </c>
      <c r="T73" s="119">
        <v>0</v>
      </c>
      <c r="U73" s="119">
        <v>0</v>
      </c>
      <c r="V73" s="119">
        <v>0</v>
      </c>
      <c r="W73" s="119">
        <v>0</v>
      </c>
      <c r="X73" s="119">
        <v>0</v>
      </c>
      <c r="Y73" s="119">
        <v>0</v>
      </c>
      <c r="Z73" s="119">
        <v>0</v>
      </c>
      <c r="AA73" s="119">
        <v>0</v>
      </c>
      <c r="AB73" s="207"/>
      <c r="AC73" s="207"/>
      <c r="AD73" s="207"/>
      <c r="AE73" s="207"/>
      <c r="AF73" s="207"/>
      <c r="AH73" s="205"/>
    </row>
    <row r="74" spans="1:34" s="191" customFormat="1" ht="47.25">
      <c r="A74" s="188">
        <v>8</v>
      </c>
      <c r="B74" s="289" t="s">
        <v>783</v>
      </c>
      <c r="C74" s="188" t="s">
        <v>261</v>
      </c>
      <c r="D74" s="188"/>
      <c r="E74" s="188"/>
      <c r="F74" s="285"/>
      <c r="G74" s="300">
        <v>0</v>
      </c>
      <c r="H74" s="300">
        <f>'[1]BIEU 03'!H71</f>
        <v>0</v>
      </c>
      <c r="I74" s="119">
        <v>0</v>
      </c>
      <c r="J74" s="119">
        <v>0</v>
      </c>
      <c r="K74" s="119">
        <v>0</v>
      </c>
      <c r="L74" s="119">
        <v>0</v>
      </c>
      <c r="M74" s="119">
        <v>0</v>
      </c>
      <c r="N74" s="119">
        <v>0</v>
      </c>
      <c r="O74" s="119">
        <v>0</v>
      </c>
      <c r="P74" s="119">
        <v>0</v>
      </c>
      <c r="Q74" s="119">
        <v>0</v>
      </c>
      <c r="R74" s="119">
        <v>0</v>
      </c>
      <c r="S74" s="119">
        <v>0</v>
      </c>
      <c r="T74" s="119">
        <v>0</v>
      </c>
      <c r="U74" s="119">
        <v>0</v>
      </c>
      <c r="V74" s="119">
        <v>0</v>
      </c>
      <c r="W74" s="119">
        <v>0</v>
      </c>
      <c r="X74" s="119">
        <v>0</v>
      </c>
      <c r="Y74" s="119">
        <v>0</v>
      </c>
      <c r="Z74" s="119">
        <v>0</v>
      </c>
      <c r="AA74" s="119">
        <v>0</v>
      </c>
      <c r="AB74" s="207"/>
      <c r="AC74" s="207"/>
      <c r="AD74" s="207"/>
      <c r="AE74" s="207"/>
      <c r="AF74" s="207"/>
      <c r="AH74" s="205"/>
    </row>
    <row r="75" spans="1:34" s="191" customFormat="1" ht="31.5">
      <c r="A75" s="188">
        <v>9</v>
      </c>
      <c r="B75" s="289" t="s">
        <v>784</v>
      </c>
      <c r="C75" s="188" t="s">
        <v>262</v>
      </c>
      <c r="D75" s="188"/>
      <c r="E75" s="188"/>
      <c r="F75" s="301"/>
      <c r="G75" s="300">
        <v>461.53662700000001</v>
      </c>
      <c r="H75" s="119">
        <f>'[1]BIEU 03'!H72</f>
        <v>0</v>
      </c>
      <c r="I75" s="119">
        <v>137.80975000000001</v>
      </c>
      <c r="J75" s="119">
        <v>49.42803</v>
      </c>
      <c r="K75" s="119">
        <v>68.155860000000004</v>
      </c>
      <c r="L75" s="119">
        <v>123.24621000000002</v>
      </c>
      <c r="M75" s="119">
        <v>82.896777</v>
      </c>
      <c r="N75" s="119"/>
      <c r="O75" s="119"/>
      <c r="P75" s="119"/>
      <c r="Q75" s="119"/>
      <c r="R75" s="119"/>
      <c r="S75" s="119"/>
      <c r="T75" s="119"/>
      <c r="U75" s="119"/>
      <c r="V75" s="119"/>
      <c r="W75" s="119"/>
      <c r="X75" s="119"/>
      <c r="Y75" s="119"/>
      <c r="Z75" s="119"/>
      <c r="AA75" s="119"/>
      <c r="AB75" s="207"/>
      <c r="AC75" s="207"/>
      <c r="AD75" s="207"/>
      <c r="AE75" s="207"/>
      <c r="AF75" s="207"/>
      <c r="AH75" s="205"/>
    </row>
    <row r="76" spans="1:34" s="191" customFormat="1">
      <c r="A76" s="188">
        <v>10</v>
      </c>
      <c r="B76" s="289" t="s">
        <v>263</v>
      </c>
      <c r="C76" s="188" t="s">
        <v>264</v>
      </c>
      <c r="D76" s="188"/>
      <c r="E76" s="188"/>
      <c r="F76" s="285"/>
      <c r="G76" s="300">
        <v>170.35227460000002</v>
      </c>
      <c r="H76" s="300">
        <f>'[1]BIEU 03'!H73</f>
        <v>0</v>
      </c>
      <c r="I76" s="119">
        <v>25.803999999999998</v>
      </c>
      <c r="J76" s="119">
        <v>2.6419999999999999</v>
      </c>
      <c r="K76" s="119">
        <v>0</v>
      </c>
      <c r="L76" s="119">
        <v>5.5312000000000001</v>
      </c>
      <c r="M76" s="119">
        <v>18.2110746</v>
      </c>
      <c r="N76" s="119">
        <v>18.93</v>
      </c>
      <c r="O76" s="119">
        <v>40.954000000000001</v>
      </c>
      <c r="P76" s="119">
        <v>58.280000000000008</v>
      </c>
      <c r="Q76" s="119">
        <v>0</v>
      </c>
      <c r="R76" s="119">
        <v>0</v>
      </c>
      <c r="S76" s="119">
        <v>0</v>
      </c>
      <c r="T76" s="119">
        <v>0</v>
      </c>
      <c r="U76" s="119">
        <v>0</v>
      </c>
      <c r="V76" s="119">
        <v>0</v>
      </c>
      <c r="W76" s="119">
        <v>0</v>
      </c>
      <c r="X76" s="119">
        <v>0</v>
      </c>
      <c r="Y76" s="119">
        <v>0</v>
      </c>
      <c r="Z76" s="119">
        <v>0</v>
      </c>
      <c r="AA76" s="119">
        <v>0</v>
      </c>
      <c r="AB76" s="207"/>
      <c r="AC76" s="207"/>
      <c r="AD76" s="207"/>
      <c r="AE76" s="207"/>
      <c r="AF76" s="207"/>
      <c r="AH76" s="205"/>
    </row>
    <row r="77" spans="1:34" s="191" customFormat="1" ht="31.5">
      <c r="A77" s="188">
        <v>11</v>
      </c>
      <c r="B77" s="289" t="s">
        <v>265</v>
      </c>
      <c r="C77" s="188" t="s">
        <v>266</v>
      </c>
      <c r="D77" s="188"/>
      <c r="E77" s="188"/>
      <c r="F77" s="285"/>
      <c r="G77" s="300">
        <v>0</v>
      </c>
      <c r="H77" s="300">
        <f>'[1]BIEU 03'!H74</f>
        <v>0</v>
      </c>
      <c r="I77" s="119"/>
      <c r="J77" s="119"/>
      <c r="K77" s="119"/>
      <c r="L77" s="119"/>
      <c r="M77" s="119"/>
      <c r="N77" s="119"/>
      <c r="O77" s="119"/>
      <c r="P77" s="119"/>
      <c r="Q77" s="119"/>
      <c r="R77" s="119"/>
      <c r="S77" s="119"/>
      <c r="T77" s="119"/>
      <c r="U77" s="119"/>
      <c r="V77" s="119"/>
      <c r="W77" s="119"/>
      <c r="X77" s="119"/>
      <c r="Y77" s="119"/>
      <c r="Z77" s="119"/>
      <c r="AA77" s="119"/>
      <c r="AB77" s="207"/>
      <c r="AC77" s="207"/>
      <c r="AD77" s="207"/>
      <c r="AE77" s="207"/>
      <c r="AF77" s="207"/>
      <c r="AH77" s="205"/>
    </row>
    <row r="78" spans="1:34" s="191" customFormat="1">
      <c r="A78" s="188">
        <v>12</v>
      </c>
      <c r="B78" s="289" t="s">
        <v>267</v>
      </c>
      <c r="C78" s="188" t="s">
        <v>268</v>
      </c>
      <c r="D78" s="188"/>
      <c r="E78" s="188"/>
      <c r="F78" s="285"/>
      <c r="G78" s="300">
        <v>245.83542000000003</v>
      </c>
      <c r="H78" s="300">
        <f>'[1]BIEU 03'!H75</f>
        <v>0</v>
      </c>
      <c r="I78" s="119">
        <v>0</v>
      </c>
      <c r="J78" s="119">
        <v>0</v>
      </c>
      <c r="K78" s="119">
        <v>0</v>
      </c>
      <c r="L78" s="119">
        <v>0</v>
      </c>
      <c r="M78" s="119">
        <v>0</v>
      </c>
      <c r="N78" s="119">
        <v>54.099550000000001</v>
      </c>
      <c r="O78" s="119">
        <v>89.049320000000009</v>
      </c>
      <c r="P78" s="119">
        <v>102.68655000000001</v>
      </c>
      <c r="Q78" s="119">
        <v>0</v>
      </c>
      <c r="R78" s="119">
        <v>0</v>
      </c>
      <c r="S78" s="119">
        <v>0</v>
      </c>
      <c r="T78" s="119">
        <v>0</v>
      </c>
      <c r="U78" s="119">
        <v>0</v>
      </c>
      <c r="V78" s="119">
        <v>0</v>
      </c>
      <c r="W78" s="119">
        <v>0</v>
      </c>
      <c r="X78" s="119">
        <v>0</v>
      </c>
      <c r="Y78" s="119">
        <v>0</v>
      </c>
      <c r="Z78" s="119">
        <v>0</v>
      </c>
      <c r="AA78" s="119">
        <v>0</v>
      </c>
      <c r="AB78" s="207"/>
      <c r="AC78" s="207"/>
      <c r="AD78" s="207"/>
      <c r="AE78" s="207"/>
      <c r="AF78" s="207"/>
      <c r="AH78" s="205"/>
    </row>
    <row r="79" spans="1:34" s="191" customFormat="1" ht="31.5">
      <c r="A79" s="188">
        <v>13</v>
      </c>
      <c r="B79" s="289" t="s">
        <v>269</v>
      </c>
      <c r="C79" s="188" t="s">
        <v>270</v>
      </c>
      <c r="D79" s="188"/>
      <c r="E79" s="188"/>
      <c r="F79" s="285"/>
      <c r="G79" s="300">
        <v>7.7</v>
      </c>
      <c r="H79" s="119">
        <f>'[1]BIEU 03'!H76</f>
        <v>0</v>
      </c>
      <c r="I79" s="119">
        <v>3.33</v>
      </c>
      <c r="J79" s="119">
        <v>0.78</v>
      </c>
      <c r="K79" s="119">
        <v>0.5</v>
      </c>
      <c r="L79" s="119">
        <v>0.8</v>
      </c>
      <c r="M79" s="119">
        <v>0.24</v>
      </c>
      <c r="N79" s="119">
        <v>1.9999999999999962E-2</v>
      </c>
      <c r="O79" s="119">
        <v>1.33</v>
      </c>
      <c r="P79" s="119">
        <v>0.7</v>
      </c>
      <c r="Q79" s="302">
        <v>0</v>
      </c>
      <c r="R79" s="302">
        <v>0</v>
      </c>
      <c r="S79" s="302">
        <v>0</v>
      </c>
      <c r="T79" s="302">
        <v>0</v>
      </c>
      <c r="U79" s="302">
        <v>0</v>
      </c>
      <c r="V79" s="302">
        <v>0</v>
      </c>
      <c r="W79" s="302">
        <v>0</v>
      </c>
      <c r="X79" s="302">
        <v>0</v>
      </c>
      <c r="Y79" s="302">
        <v>0</v>
      </c>
      <c r="Z79" s="302">
        <v>0</v>
      </c>
      <c r="AA79" s="302">
        <v>0</v>
      </c>
      <c r="AH79" s="192"/>
    </row>
    <row r="80" spans="1:34" s="212" customFormat="1">
      <c r="B80" s="213" t="s">
        <v>271</v>
      </c>
      <c r="C80" s="214"/>
      <c r="D80" s="214"/>
      <c r="E80" s="214"/>
      <c r="F80" s="215"/>
      <c r="G80" s="216"/>
      <c r="H80" s="216"/>
      <c r="I80" s="216"/>
      <c r="J80" s="216"/>
      <c r="K80" s="216"/>
      <c r="L80" s="216"/>
      <c r="M80" s="216"/>
      <c r="N80" s="216"/>
      <c r="O80" s="216"/>
      <c r="P80" s="216"/>
      <c r="Q80" s="216"/>
      <c r="R80" s="216"/>
      <c r="S80" s="216"/>
      <c r="T80" s="216"/>
      <c r="U80" s="216"/>
      <c r="V80" s="216"/>
      <c r="W80" s="216"/>
      <c r="X80" s="216"/>
      <c r="Y80" s="216"/>
      <c r="Z80" s="216"/>
      <c r="AA80" s="216"/>
      <c r="AH80" s="215"/>
    </row>
    <row r="81" spans="1:34" s="212" customFormat="1" ht="9" customHeight="1">
      <c r="C81" s="214"/>
      <c r="D81" s="214"/>
      <c r="E81" s="214"/>
      <c r="F81" s="215"/>
      <c r="G81" s="216"/>
      <c r="H81" s="216"/>
      <c r="I81" s="216"/>
      <c r="J81" s="216"/>
      <c r="K81" s="216"/>
      <c r="L81" s="216"/>
      <c r="M81" s="216"/>
      <c r="N81" s="216"/>
      <c r="O81" s="216"/>
      <c r="P81" s="216"/>
      <c r="Q81" s="216"/>
      <c r="R81" s="216"/>
      <c r="S81" s="216"/>
      <c r="T81" s="216"/>
      <c r="U81" s="216"/>
      <c r="V81" s="216"/>
      <c r="W81" s="216"/>
      <c r="X81" s="216"/>
      <c r="Y81" s="216"/>
      <c r="Z81" s="216"/>
      <c r="AA81" s="216"/>
      <c r="AH81" s="215"/>
    </row>
    <row r="82" spans="1:34" ht="15.75" hidden="1" customHeight="1">
      <c r="A82" s="209"/>
      <c r="B82" s="209"/>
      <c r="C82" s="276"/>
      <c r="D82" s="276"/>
      <c r="E82" s="276"/>
      <c r="F82" s="210"/>
      <c r="G82" s="211"/>
      <c r="H82" s="211"/>
      <c r="I82" s="211"/>
      <c r="J82" s="211"/>
      <c r="K82" s="211"/>
      <c r="L82" s="211"/>
      <c r="M82" s="211"/>
      <c r="N82" s="211"/>
      <c r="O82" s="211"/>
      <c r="P82" s="211"/>
      <c r="Q82" s="211"/>
      <c r="R82" s="211"/>
      <c r="S82" s="211"/>
      <c r="T82" s="211"/>
      <c r="U82" s="211"/>
      <c r="V82" s="211"/>
      <c r="W82" s="211"/>
      <c r="X82" s="211"/>
      <c r="Y82" s="211"/>
      <c r="Z82" s="211"/>
      <c r="AA82" s="211"/>
    </row>
    <row r="83" spans="1:34" ht="15.75" hidden="1" customHeight="1">
      <c r="A83" s="189">
        <v>1</v>
      </c>
      <c r="B83" s="196" t="s">
        <v>272</v>
      </c>
      <c r="C83" s="189"/>
      <c r="D83" s="189"/>
      <c r="E83" s="189"/>
      <c r="F83" s="208"/>
      <c r="G83" s="25">
        <v>1734.337151678875</v>
      </c>
      <c r="H83" s="25"/>
      <c r="I83" s="138">
        <v>139.71546999999998</v>
      </c>
      <c r="J83" s="138">
        <v>2.0735999999999999</v>
      </c>
      <c r="K83" s="138">
        <v>36.547000000000004</v>
      </c>
      <c r="L83" s="138">
        <v>17.773</v>
      </c>
      <c r="M83" s="138">
        <v>7.6519999999999992</v>
      </c>
      <c r="N83" s="138">
        <v>333.41219999999998</v>
      </c>
      <c r="O83" s="138">
        <v>676.91488167887508</v>
      </c>
      <c r="P83" s="138">
        <v>520.24900000000002</v>
      </c>
      <c r="Q83" s="138">
        <v>0</v>
      </c>
      <c r="R83" s="138">
        <v>0</v>
      </c>
      <c r="S83" s="138">
        <v>0</v>
      </c>
      <c r="T83" s="138">
        <v>0</v>
      </c>
      <c r="U83" s="138">
        <v>0</v>
      </c>
      <c r="V83" s="138">
        <v>0</v>
      </c>
      <c r="W83" s="138">
        <v>0</v>
      </c>
      <c r="X83" s="138">
        <v>0</v>
      </c>
      <c r="Y83" s="138">
        <v>0</v>
      </c>
      <c r="Z83" s="138">
        <v>0</v>
      </c>
      <c r="AA83" s="138">
        <v>0</v>
      </c>
    </row>
    <row r="84" spans="1:34" ht="15.75" hidden="1" customHeight="1">
      <c r="A84" s="189"/>
      <c r="B84" s="196" t="s">
        <v>273</v>
      </c>
      <c r="C84" s="189"/>
      <c r="D84" s="189"/>
      <c r="E84" s="189"/>
      <c r="F84" s="208"/>
      <c r="G84" s="138"/>
      <c r="H84" s="138"/>
      <c r="I84" s="138">
        <v>8.0558425370034001</v>
      </c>
      <c r="J84" s="138">
        <v>0.11956152804503503</v>
      </c>
      <c r="K84" s="138">
        <v>2.1072604000105595</v>
      </c>
      <c r="L84" s="138">
        <v>1.0247719125889312</v>
      </c>
      <c r="M84" s="138">
        <v>0.44120602459520059</v>
      </c>
      <c r="N84" s="138">
        <v>19.224186005428638</v>
      </c>
      <c r="O84" s="138">
        <v>39.030178245539346</v>
      </c>
      <c r="P84" s="138">
        <v>29.996993346788887</v>
      </c>
      <c r="Q84" s="138">
        <v>0</v>
      </c>
      <c r="R84" s="138">
        <v>0</v>
      </c>
      <c r="S84" s="138">
        <v>0</v>
      </c>
      <c r="T84" s="138">
        <v>0</v>
      </c>
      <c r="U84" s="138">
        <v>0</v>
      </c>
      <c r="V84" s="138">
        <v>0</v>
      </c>
      <c r="W84" s="138">
        <v>0</v>
      </c>
      <c r="X84" s="138">
        <v>0</v>
      </c>
      <c r="Y84" s="138">
        <v>0</v>
      </c>
      <c r="Z84" s="138">
        <v>0</v>
      </c>
      <c r="AA84" s="138">
        <v>0</v>
      </c>
      <c r="AH84" s="182"/>
    </row>
    <row r="85" spans="1:34" ht="15.75" hidden="1" customHeight="1">
      <c r="A85" s="189"/>
      <c r="B85" s="196" t="s">
        <v>274</v>
      </c>
      <c r="C85" s="189"/>
      <c r="D85" s="189"/>
      <c r="E85" s="189"/>
      <c r="F85" s="208"/>
      <c r="G85" s="138">
        <v>13353.25</v>
      </c>
      <c r="H85" s="138"/>
      <c r="I85" s="138">
        <v>1075.7167935724065</v>
      </c>
      <c r="J85" s="138">
        <v>15.96534974367364</v>
      </c>
      <c r="K85" s="138">
        <v>281.38774936441007</v>
      </c>
      <c r="L85" s="138">
        <v>136.84035541778144</v>
      </c>
      <c r="M85" s="138">
        <v>58.915343479258617</v>
      </c>
      <c r="N85" s="138">
        <v>2567.0536177698996</v>
      </c>
      <c r="O85" s="138">
        <v>5211.7972765724826</v>
      </c>
      <c r="P85" s="138">
        <v>4005.5735140800871</v>
      </c>
      <c r="Q85" s="138">
        <v>0</v>
      </c>
      <c r="R85" s="138">
        <v>0</v>
      </c>
      <c r="S85" s="138">
        <v>0</v>
      </c>
      <c r="T85" s="138">
        <v>0</v>
      </c>
      <c r="U85" s="138">
        <v>0</v>
      </c>
      <c r="V85" s="138">
        <v>0</v>
      </c>
      <c r="W85" s="138">
        <v>0</v>
      </c>
      <c r="X85" s="138">
        <v>0</v>
      </c>
      <c r="Y85" s="138">
        <v>0</v>
      </c>
      <c r="Z85" s="138">
        <v>0</v>
      </c>
      <c r="AA85" s="138">
        <v>0</v>
      </c>
      <c r="AH85" s="182"/>
    </row>
    <row r="86" spans="1:34" ht="15.75" hidden="1" customHeight="1">
      <c r="A86" s="189">
        <v>2</v>
      </c>
      <c r="B86" s="196" t="s">
        <v>275</v>
      </c>
      <c r="C86" s="189"/>
      <c r="D86" s="189"/>
      <c r="E86" s="189"/>
      <c r="F86" s="208"/>
      <c r="G86" s="25">
        <v>7221.0674553978279</v>
      </c>
      <c r="H86" s="25"/>
      <c r="I86" s="138">
        <v>418.76600000000002</v>
      </c>
      <c r="J86" s="138">
        <v>147.83699999999999</v>
      </c>
      <c r="K86" s="138">
        <v>161.602</v>
      </c>
      <c r="L86" s="138">
        <v>198.572</v>
      </c>
      <c r="M86" s="138">
        <v>317.17358000000002</v>
      </c>
      <c r="N86" s="138">
        <v>2106.8119999999999</v>
      </c>
      <c r="O86" s="138">
        <v>1922.9368753978279</v>
      </c>
      <c r="P86" s="138">
        <v>1947.3679999999999</v>
      </c>
      <c r="Q86" s="138">
        <v>0</v>
      </c>
      <c r="R86" s="138">
        <v>0</v>
      </c>
      <c r="S86" s="138">
        <v>0</v>
      </c>
      <c r="T86" s="138">
        <v>0</v>
      </c>
      <c r="U86" s="138">
        <v>0</v>
      </c>
      <c r="V86" s="138">
        <v>0</v>
      </c>
      <c r="W86" s="138">
        <v>0</v>
      </c>
      <c r="X86" s="138">
        <v>0</v>
      </c>
      <c r="Y86" s="138">
        <v>0</v>
      </c>
      <c r="Z86" s="138">
        <v>0</v>
      </c>
      <c r="AA86" s="138">
        <v>0</v>
      </c>
      <c r="AH86" s="182"/>
    </row>
    <row r="87" spans="1:34" ht="15.75" hidden="1" customHeight="1">
      <c r="A87" s="189"/>
      <c r="B87" s="196" t="s">
        <v>273</v>
      </c>
      <c r="C87" s="189"/>
      <c r="D87" s="189"/>
      <c r="E87" s="189"/>
      <c r="F87" s="208"/>
      <c r="G87" s="25"/>
      <c r="H87" s="25"/>
      <c r="I87" s="138">
        <v>5.7992257043239199</v>
      </c>
      <c r="J87" s="138">
        <v>2.0473011907607952</v>
      </c>
      <c r="K87" s="138">
        <v>2.2379239772812358</v>
      </c>
      <c r="L87" s="138">
        <v>2.749898144928216</v>
      </c>
      <c r="M87" s="138">
        <v>4.3923364787696206</v>
      </c>
      <c r="N87" s="138">
        <v>29.175908035939123</v>
      </c>
      <c r="O87" s="138">
        <v>26.629537631038346</v>
      </c>
      <c r="P87" s="138">
        <v>26.967868836958736</v>
      </c>
      <c r="Q87" s="138">
        <v>0</v>
      </c>
      <c r="R87" s="138">
        <v>0</v>
      </c>
      <c r="S87" s="138">
        <v>0</v>
      </c>
      <c r="T87" s="138">
        <v>0</v>
      </c>
      <c r="U87" s="138">
        <v>0</v>
      </c>
      <c r="V87" s="138">
        <v>0</v>
      </c>
      <c r="W87" s="138">
        <v>0</v>
      </c>
      <c r="X87" s="138">
        <v>0</v>
      </c>
      <c r="Y87" s="138">
        <v>0</v>
      </c>
      <c r="Z87" s="138">
        <v>0</v>
      </c>
      <c r="AA87" s="138">
        <v>0</v>
      </c>
      <c r="AH87" s="182"/>
    </row>
    <row r="88" spans="1:34" ht="15.75" hidden="1" customHeight="1">
      <c r="A88" s="189"/>
      <c r="B88" s="196" t="s">
        <v>274</v>
      </c>
      <c r="C88" s="189"/>
      <c r="D88" s="189"/>
      <c r="E88" s="189"/>
      <c r="F88" s="208"/>
      <c r="G88" s="138">
        <v>26043.57</v>
      </c>
      <c r="H88" s="138"/>
      <c r="I88" s="138">
        <v>1510.3254057635932</v>
      </c>
      <c r="J88" s="138">
        <v>533.19031872662117</v>
      </c>
      <c r="K88" s="138">
        <v>582.8352975700227</v>
      </c>
      <c r="L88" s="138">
        <v>716.1716483030815</v>
      </c>
      <c r="M88" s="138">
        <v>1143.9212254839013</v>
      </c>
      <c r="N88" s="138">
        <v>7598.4480324754304</v>
      </c>
      <c r="O88" s="138">
        <v>6935.2822736158132</v>
      </c>
      <c r="P88" s="138">
        <v>7023.3957980615342</v>
      </c>
      <c r="Q88" s="138">
        <v>0</v>
      </c>
      <c r="R88" s="138">
        <v>0</v>
      </c>
      <c r="S88" s="138">
        <v>0</v>
      </c>
      <c r="T88" s="138">
        <v>0</v>
      </c>
      <c r="U88" s="138">
        <v>0</v>
      </c>
      <c r="V88" s="138">
        <v>0</v>
      </c>
      <c r="W88" s="138">
        <v>0</v>
      </c>
      <c r="X88" s="138">
        <v>0</v>
      </c>
      <c r="Y88" s="138">
        <v>0</v>
      </c>
      <c r="Z88" s="138">
        <v>0</v>
      </c>
      <c r="AA88" s="138">
        <v>0</v>
      </c>
      <c r="AH88" s="182"/>
    </row>
    <row r="89" spans="1:34" ht="15.75" hidden="1" customHeight="1">
      <c r="A89" s="189">
        <v>3</v>
      </c>
      <c r="B89" s="196" t="s">
        <v>263</v>
      </c>
      <c r="G89" s="25">
        <v>100.80955999999999</v>
      </c>
      <c r="H89" s="47"/>
      <c r="I89" s="202">
        <v>8.859</v>
      </c>
      <c r="J89" s="202">
        <v>2.633</v>
      </c>
      <c r="K89" s="202">
        <v>0</v>
      </c>
      <c r="L89" s="202">
        <v>5.3281999999999998</v>
      </c>
      <c r="M89" s="202">
        <v>44.788289999999996</v>
      </c>
      <c r="N89" s="202">
        <v>1.55</v>
      </c>
      <c r="O89" s="202">
        <v>17.260069999999999</v>
      </c>
      <c r="P89" s="202">
        <v>20.391000000000002</v>
      </c>
      <c r="Q89" s="202">
        <v>0</v>
      </c>
      <c r="R89" s="202">
        <v>0</v>
      </c>
      <c r="S89" s="202">
        <v>0</v>
      </c>
      <c r="T89" s="202">
        <v>0</v>
      </c>
      <c r="U89" s="202">
        <v>0</v>
      </c>
      <c r="V89" s="202">
        <v>0</v>
      </c>
      <c r="W89" s="202">
        <v>0</v>
      </c>
      <c r="X89" s="202">
        <v>0</v>
      </c>
      <c r="Y89" s="202">
        <v>0</v>
      </c>
      <c r="Z89" s="202">
        <v>0</v>
      </c>
      <c r="AA89" s="202">
        <v>0</v>
      </c>
      <c r="AH89" s="182"/>
    </row>
    <row r="90" spans="1:34" ht="15.75" hidden="1" customHeight="1">
      <c r="A90" s="189"/>
      <c r="B90" s="196" t="s">
        <v>273</v>
      </c>
      <c r="I90" s="202">
        <v>8.787857024671073</v>
      </c>
      <c r="J90" s="202">
        <v>2.6118554629144302</v>
      </c>
      <c r="K90" s="202">
        <v>0</v>
      </c>
      <c r="L90" s="202">
        <v>5.2854114232816807</v>
      </c>
      <c r="M90" s="202">
        <v>44.428613714810382</v>
      </c>
      <c r="N90" s="202">
        <v>1.5375525892583999</v>
      </c>
      <c r="O90" s="202">
        <v>17.12146149631047</v>
      </c>
      <c r="P90" s="202">
        <v>20.227248288753572</v>
      </c>
      <c r="Q90" s="202">
        <v>0</v>
      </c>
      <c r="R90" s="202">
        <v>0</v>
      </c>
      <c r="S90" s="202">
        <v>0</v>
      </c>
      <c r="T90" s="202">
        <v>0</v>
      </c>
      <c r="U90" s="202">
        <v>0</v>
      </c>
      <c r="V90" s="202">
        <v>0</v>
      </c>
      <c r="W90" s="202">
        <v>0</v>
      </c>
      <c r="X90" s="202">
        <v>0</v>
      </c>
      <c r="Y90" s="202">
        <v>0</v>
      </c>
      <c r="Z90" s="202">
        <v>0</v>
      </c>
      <c r="AA90" s="202">
        <v>0</v>
      </c>
      <c r="AH90" s="182"/>
    </row>
    <row r="91" spans="1:34" ht="15.75" hidden="1" customHeight="1">
      <c r="A91" s="189"/>
      <c r="B91" s="196" t="s">
        <v>274</v>
      </c>
      <c r="G91" s="202">
        <v>84.89</v>
      </c>
      <c r="I91" s="202">
        <v>7.4600118282432746</v>
      </c>
      <c r="J91" s="202">
        <v>2.21720410246806</v>
      </c>
      <c r="K91" s="202">
        <v>0</v>
      </c>
      <c r="L91" s="202">
        <v>4.486785757223819</v>
      </c>
      <c r="M91" s="202">
        <v>37.715450182502529</v>
      </c>
      <c r="N91" s="202">
        <v>1.3052283930214557</v>
      </c>
      <c r="O91" s="202">
        <v>14.534408664217958</v>
      </c>
      <c r="P91" s="202">
        <v>17.170911072322905</v>
      </c>
      <c r="Q91" s="202">
        <v>0</v>
      </c>
      <c r="R91" s="202">
        <v>0</v>
      </c>
      <c r="S91" s="202">
        <v>0</v>
      </c>
      <c r="T91" s="202">
        <v>0</v>
      </c>
      <c r="U91" s="202">
        <v>0</v>
      </c>
      <c r="V91" s="202">
        <v>0</v>
      </c>
      <c r="W91" s="202">
        <v>0</v>
      </c>
      <c r="X91" s="202">
        <v>0</v>
      </c>
      <c r="Y91" s="202">
        <v>0</v>
      </c>
      <c r="Z91" s="202">
        <v>0</v>
      </c>
      <c r="AA91" s="202">
        <v>0</v>
      </c>
      <c r="AH91" s="182"/>
    </row>
    <row r="92" spans="1:34" ht="15.75" hidden="1" customHeight="1">
      <c r="A92" s="189">
        <v>4</v>
      </c>
      <c r="B92" s="196" t="s">
        <v>267</v>
      </c>
      <c r="G92" s="25">
        <v>951.06861892329709</v>
      </c>
      <c r="H92" s="47"/>
      <c r="I92" s="202">
        <v>62.034458999999984</v>
      </c>
      <c r="J92" s="202">
        <v>40.626979999999996</v>
      </c>
      <c r="K92" s="202">
        <v>70.19189999999999</v>
      </c>
      <c r="L92" s="202">
        <v>82.269599999999997</v>
      </c>
      <c r="M92" s="202">
        <v>91.259437000000034</v>
      </c>
      <c r="N92" s="202">
        <v>117.14350000000002</v>
      </c>
      <c r="O92" s="202">
        <v>245.3557429232971</v>
      </c>
      <c r="P92" s="202">
        <v>242.18699999999998</v>
      </c>
      <c r="Q92" s="202">
        <v>0</v>
      </c>
      <c r="R92" s="202">
        <v>0</v>
      </c>
      <c r="S92" s="202">
        <v>0</v>
      </c>
      <c r="T92" s="202">
        <v>0</v>
      </c>
      <c r="U92" s="202">
        <v>0</v>
      </c>
      <c r="V92" s="202">
        <v>0</v>
      </c>
      <c r="W92" s="202">
        <v>0</v>
      </c>
      <c r="X92" s="202">
        <v>0</v>
      </c>
      <c r="Y92" s="202">
        <v>0</v>
      </c>
      <c r="Z92" s="202">
        <v>0</v>
      </c>
      <c r="AA92" s="202">
        <v>0</v>
      </c>
      <c r="AH92" s="182"/>
    </row>
    <row r="93" spans="1:34" ht="15.75" hidden="1" customHeight="1">
      <c r="A93" s="189"/>
      <c r="B93" s="196" t="s">
        <v>273</v>
      </c>
      <c r="I93" s="202">
        <v>6.5226060208178325</v>
      </c>
      <c r="J93" s="202">
        <v>4.2717191159133945</v>
      </c>
      <c r="K93" s="202">
        <v>7.3803192118213401</v>
      </c>
      <c r="L93" s="202">
        <v>8.6502275822261119</v>
      </c>
      <c r="M93" s="202">
        <v>9.5954629544306353</v>
      </c>
      <c r="N93" s="202">
        <v>12.317039766554167</v>
      </c>
      <c r="O93" s="202">
        <v>25.797901228311353</v>
      </c>
      <c r="P93" s="202">
        <v>25.464724119925165</v>
      </c>
      <c r="Q93" s="202">
        <v>0</v>
      </c>
      <c r="R93" s="202">
        <v>0</v>
      </c>
      <c r="S93" s="202">
        <v>0</v>
      </c>
      <c r="T93" s="202">
        <v>0</v>
      </c>
      <c r="U93" s="202">
        <v>0</v>
      </c>
      <c r="V93" s="202">
        <v>0</v>
      </c>
      <c r="W93" s="202">
        <v>0</v>
      </c>
      <c r="X93" s="202">
        <v>0</v>
      </c>
      <c r="Y93" s="202">
        <v>0</v>
      </c>
      <c r="Z93" s="202">
        <v>0</v>
      </c>
      <c r="AA93" s="202">
        <v>0</v>
      </c>
      <c r="AH93" s="182"/>
    </row>
    <row r="94" spans="1:34" ht="15.75" hidden="1" customHeight="1">
      <c r="A94" s="189"/>
      <c r="B94" s="196" t="s">
        <v>274</v>
      </c>
      <c r="G94" s="202">
        <v>2282.91</v>
      </c>
      <c r="I94" s="202">
        <v>148.90522510985235</v>
      </c>
      <c r="J94" s="202">
        <v>97.519502869098474</v>
      </c>
      <c r="K94" s="202">
        <v>168.48604531859056</v>
      </c>
      <c r="L94" s="202">
        <v>197.47691049739814</v>
      </c>
      <c r="M94" s="202">
        <v>219.05578333299241</v>
      </c>
      <c r="N94" s="202">
        <v>281.1869325346417</v>
      </c>
      <c r="O94" s="202">
        <v>588.94286693124263</v>
      </c>
      <c r="P94" s="202">
        <v>581.33673340618361</v>
      </c>
      <c r="Q94" s="202">
        <v>0</v>
      </c>
      <c r="R94" s="202">
        <v>0</v>
      </c>
      <c r="S94" s="202">
        <v>0</v>
      </c>
      <c r="T94" s="202">
        <v>0</v>
      </c>
      <c r="U94" s="202">
        <v>0</v>
      </c>
      <c r="V94" s="202">
        <v>0</v>
      </c>
      <c r="W94" s="202">
        <v>0</v>
      </c>
      <c r="X94" s="202">
        <v>0</v>
      </c>
      <c r="Y94" s="202">
        <v>0</v>
      </c>
      <c r="Z94" s="202">
        <v>0</v>
      </c>
      <c r="AA94" s="202">
        <v>0</v>
      </c>
      <c r="AH94" s="182"/>
    </row>
    <row r="95" spans="1:34" ht="15.75" hidden="1" customHeight="1">
      <c r="AH95" s="182"/>
    </row>
  </sheetData>
  <mergeCells count="11">
    <mergeCell ref="A1:AA1"/>
    <mergeCell ref="A3:AA3"/>
    <mergeCell ref="A4:AD4"/>
    <mergeCell ref="A5:A6"/>
    <mergeCell ref="B5:B6"/>
    <mergeCell ref="C5:C6"/>
    <mergeCell ref="D5:D6"/>
    <mergeCell ref="E5:E6"/>
    <mergeCell ref="G5:G6"/>
    <mergeCell ref="I5:AA5"/>
    <mergeCell ref="H5:H6"/>
  </mergeCells>
  <pageMargins left="0.5" right="0.27" top="0.23" bottom="0.23" header="0.2" footer="0.2"/>
  <pageSetup paperSize="9" orientation="landscape"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M45"/>
  <sheetViews>
    <sheetView showZeros="0" workbookViewId="0">
      <pane xSplit="2" ySplit="7" topLeftCell="C23" activePane="bottomRight" state="frozen"/>
      <selection activeCell="AI35" sqref="AI35"/>
      <selection pane="topRight" activeCell="AI35" sqref="AI35"/>
      <selection pane="bottomLeft" activeCell="AI35" sqref="AI35"/>
      <selection pane="bottomRight" activeCell="E8" sqref="E8:L34"/>
    </sheetView>
  </sheetViews>
  <sheetFormatPr defaultRowHeight="15.75"/>
  <cols>
    <col min="1" max="1" width="5.5703125" style="50" customWidth="1"/>
    <col min="2" max="2" width="28.140625" style="50" customWidth="1"/>
    <col min="3" max="3" width="13.5703125" style="51" customWidth="1"/>
    <col min="4" max="4" width="11.42578125" style="50" customWidth="1"/>
    <col min="5" max="5" width="10.140625" style="50" customWidth="1"/>
    <col min="6" max="6" width="9.85546875" style="50" customWidth="1"/>
    <col min="7" max="8" width="9.7109375" style="50" customWidth="1"/>
    <col min="9" max="9" width="9.28515625" style="50" customWidth="1"/>
    <col min="10" max="10" width="8.42578125" style="50" customWidth="1"/>
    <col min="11" max="12" width="10.28515625" style="50" customWidth="1"/>
    <col min="13" max="13" width="10.85546875" style="50" hidden="1" customWidth="1"/>
    <col min="14" max="14" width="11.42578125" style="50" hidden="1" customWidth="1"/>
    <col min="15" max="15" width="10.85546875" style="50" hidden="1" customWidth="1"/>
    <col min="16" max="17" width="10.42578125" style="50" hidden="1" customWidth="1"/>
    <col min="18" max="18" width="11.140625" style="50" hidden="1" customWidth="1"/>
    <col min="19" max="19" width="8.140625" style="50" hidden="1" customWidth="1"/>
    <col min="20" max="20" width="11.7109375" style="50" hidden="1" customWidth="1"/>
    <col min="21" max="21" width="10.5703125" style="50" hidden="1" customWidth="1"/>
    <col min="22" max="22" width="12.7109375" style="50" hidden="1" customWidth="1"/>
    <col min="23" max="23" width="14.140625" style="50" hidden="1" customWidth="1"/>
    <col min="24" max="24" width="8.140625" style="53" hidden="1" customWidth="1"/>
    <col min="25" max="28" width="8.140625" style="50" hidden="1" customWidth="1"/>
    <col min="29" max="29" width="13.85546875" style="26" hidden="1" customWidth="1"/>
    <col min="30" max="30" width="0" style="26" hidden="1" customWidth="1"/>
    <col min="31" max="39" width="0" style="50" hidden="1" customWidth="1"/>
    <col min="40" max="256" width="9.140625" style="50"/>
    <col min="257" max="257" width="5.5703125" style="50" customWidth="1"/>
    <col min="258" max="258" width="28.140625" style="50" customWidth="1"/>
    <col min="259" max="259" width="13.5703125" style="50" customWidth="1"/>
    <col min="260" max="260" width="11.42578125" style="50" customWidth="1"/>
    <col min="261" max="261" width="10.140625" style="50" customWidth="1"/>
    <col min="262" max="262" width="9.85546875" style="50" customWidth="1"/>
    <col min="263" max="264" width="9.7109375" style="50" customWidth="1"/>
    <col min="265" max="265" width="9.28515625" style="50" customWidth="1"/>
    <col min="266" max="266" width="8.42578125" style="50" customWidth="1"/>
    <col min="267" max="268" width="10.28515625" style="50" customWidth="1"/>
    <col min="269" max="295" width="0" style="50" hidden="1" customWidth="1"/>
    <col min="296" max="512" width="9.140625" style="50"/>
    <col min="513" max="513" width="5.5703125" style="50" customWidth="1"/>
    <col min="514" max="514" width="28.140625" style="50" customWidth="1"/>
    <col min="515" max="515" width="13.5703125" style="50" customWidth="1"/>
    <col min="516" max="516" width="11.42578125" style="50" customWidth="1"/>
    <col min="517" max="517" width="10.140625" style="50" customWidth="1"/>
    <col min="518" max="518" width="9.85546875" style="50" customWidth="1"/>
    <col min="519" max="520" width="9.7109375" style="50" customWidth="1"/>
    <col min="521" max="521" width="9.28515625" style="50" customWidth="1"/>
    <col min="522" max="522" width="8.42578125" style="50" customWidth="1"/>
    <col min="523" max="524" width="10.28515625" style="50" customWidth="1"/>
    <col min="525" max="551" width="0" style="50" hidden="1" customWidth="1"/>
    <col min="552" max="768" width="9.140625" style="50"/>
    <col min="769" max="769" width="5.5703125" style="50" customWidth="1"/>
    <col min="770" max="770" width="28.140625" style="50" customWidth="1"/>
    <col min="771" max="771" width="13.5703125" style="50" customWidth="1"/>
    <col min="772" max="772" width="11.42578125" style="50" customWidth="1"/>
    <col min="773" max="773" width="10.140625" style="50" customWidth="1"/>
    <col min="774" max="774" width="9.85546875" style="50" customWidth="1"/>
    <col min="775" max="776" width="9.7109375" style="50" customWidth="1"/>
    <col min="777" max="777" width="9.28515625" style="50" customWidth="1"/>
    <col min="778" max="778" width="8.42578125" style="50" customWidth="1"/>
    <col min="779" max="780" width="10.28515625" style="50" customWidth="1"/>
    <col min="781" max="807" width="0" style="50" hidden="1" customWidth="1"/>
    <col min="808" max="1024" width="9.140625" style="50"/>
    <col min="1025" max="1025" width="5.5703125" style="50" customWidth="1"/>
    <col min="1026" max="1026" width="28.140625" style="50" customWidth="1"/>
    <col min="1027" max="1027" width="13.5703125" style="50" customWidth="1"/>
    <col min="1028" max="1028" width="11.42578125" style="50" customWidth="1"/>
    <col min="1029" max="1029" width="10.140625" style="50" customWidth="1"/>
    <col min="1030" max="1030" width="9.85546875" style="50" customWidth="1"/>
    <col min="1031" max="1032" width="9.7109375" style="50" customWidth="1"/>
    <col min="1033" max="1033" width="9.28515625" style="50" customWidth="1"/>
    <col min="1034" max="1034" width="8.42578125" style="50" customWidth="1"/>
    <col min="1035" max="1036" width="10.28515625" style="50" customWidth="1"/>
    <col min="1037" max="1063" width="0" style="50" hidden="1" customWidth="1"/>
    <col min="1064" max="1280" width="9.140625" style="50"/>
    <col min="1281" max="1281" width="5.5703125" style="50" customWidth="1"/>
    <col min="1282" max="1282" width="28.140625" style="50" customWidth="1"/>
    <col min="1283" max="1283" width="13.5703125" style="50" customWidth="1"/>
    <col min="1284" max="1284" width="11.42578125" style="50" customWidth="1"/>
    <col min="1285" max="1285" width="10.140625" style="50" customWidth="1"/>
    <col min="1286" max="1286" width="9.85546875" style="50" customWidth="1"/>
    <col min="1287" max="1288" width="9.7109375" style="50" customWidth="1"/>
    <col min="1289" max="1289" width="9.28515625" style="50" customWidth="1"/>
    <col min="1290" max="1290" width="8.42578125" style="50" customWidth="1"/>
    <col min="1291" max="1292" width="10.28515625" style="50" customWidth="1"/>
    <col min="1293" max="1319" width="0" style="50" hidden="1" customWidth="1"/>
    <col min="1320" max="1536" width="9.140625" style="50"/>
    <col min="1537" max="1537" width="5.5703125" style="50" customWidth="1"/>
    <col min="1538" max="1538" width="28.140625" style="50" customWidth="1"/>
    <col min="1539" max="1539" width="13.5703125" style="50" customWidth="1"/>
    <col min="1540" max="1540" width="11.42578125" style="50" customWidth="1"/>
    <col min="1541" max="1541" width="10.140625" style="50" customWidth="1"/>
    <col min="1542" max="1542" width="9.85546875" style="50" customWidth="1"/>
    <col min="1543" max="1544" width="9.7109375" style="50" customWidth="1"/>
    <col min="1545" max="1545" width="9.28515625" style="50" customWidth="1"/>
    <col min="1546" max="1546" width="8.42578125" style="50" customWidth="1"/>
    <col min="1547" max="1548" width="10.28515625" style="50" customWidth="1"/>
    <col min="1549" max="1575" width="0" style="50" hidden="1" customWidth="1"/>
    <col min="1576" max="1792" width="9.140625" style="50"/>
    <col min="1793" max="1793" width="5.5703125" style="50" customWidth="1"/>
    <col min="1794" max="1794" width="28.140625" style="50" customWidth="1"/>
    <col min="1795" max="1795" width="13.5703125" style="50" customWidth="1"/>
    <col min="1796" max="1796" width="11.42578125" style="50" customWidth="1"/>
    <col min="1797" max="1797" width="10.140625" style="50" customWidth="1"/>
    <col min="1798" max="1798" width="9.85546875" style="50" customWidth="1"/>
    <col min="1799" max="1800" width="9.7109375" style="50" customWidth="1"/>
    <col min="1801" max="1801" width="9.28515625" style="50" customWidth="1"/>
    <col min="1802" max="1802" width="8.42578125" style="50" customWidth="1"/>
    <col min="1803" max="1804" width="10.28515625" style="50" customWidth="1"/>
    <col min="1805" max="1831" width="0" style="50" hidden="1" customWidth="1"/>
    <col min="1832" max="2048" width="9.140625" style="50"/>
    <col min="2049" max="2049" width="5.5703125" style="50" customWidth="1"/>
    <col min="2050" max="2050" width="28.140625" style="50" customWidth="1"/>
    <col min="2051" max="2051" width="13.5703125" style="50" customWidth="1"/>
    <col min="2052" max="2052" width="11.42578125" style="50" customWidth="1"/>
    <col min="2053" max="2053" width="10.140625" style="50" customWidth="1"/>
    <col min="2054" max="2054" width="9.85546875" style="50" customWidth="1"/>
    <col min="2055" max="2056" width="9.7109375" style="50" customWidth="1"/>
    <col min="2057" max="2057" width="9.28515625" style="50" customWidth="1"/>
    <col min="2058" max="2058" width="8.42578125" style="50" customWidth="1"/>
    <col min="2059" max="2060" width="10.28515625" style="50" customWidth="1"/>
    <col min="2061" max="2087" width="0" style="50" hidden="1" customWidth="1"/>
    <col min="2088" max="2304" width="9.140625" style="50"/>
    <col min="2305" max="2305" width="5.5703125" style="50" customWidth="1"/>
    <col min="2306" max="2306" width="28.140625" style="50" customWidth="1"/>
    <col min="2307" max="2307" width="13.5703125" style="50" customWidth="1"/>
    <col min="2308" max="2308" width="11.42578125" style="50" customWidth="1"/>
    <col min="2309" max="2309" width="10.140625" style="50" customWidth="1"/>
    <col min="2310" max="2310" width="9.85546875" style="50" customWidth="1"/>
    <col min="2311" max="2312" width="9.7109375" style="50" customWidth="1"/>
    <col min="2313" max="2313" width="9.28515625" style="50" customWidth="1"/>
    <col min="2314" max="2314" width="8.42578125" style="50" customWidth="1"/>
    <col min="2315" max="2316" width="10.28515625" style="50" customWidth="1"/>
    <col min="2317" max="2343" width="0" style="50" hidden="1" customWidth="1"/>
    <col min="2344" max="2560" width="9.140625" style="50"/>
    <col min="2561" max="2561" width="5.5703125" style="50" customWidth="1"/>
    <col min="2562" max="2562" width="28.140625" style="50" customWidth="1"/>
    <col min="2563" max="2563" width="13.5703125" style="50" customWidth="1"/>
    <col min="2564" max="2564" width="11.42578125" style="50" customWidth="1"/>
    <col min="2565" max="2565" width="10.140625" style="50" customWidth="1"/>
    <col min="2566" max="2566" width="9.85546875" style="50" customWidth="1"/>
    <col min="2567" max="2568" width="9.7109375" style="50" customWidth="1"/>
    <col min="2569" max="2569" width="9.28515625" style="50" customWidth="1"/>
    <col min="2570" max="2570" width="8.42578125" style="50" customWidth="1"/>
    <col min="2571" max="2572" width="10.28515625" style="50" customWidth="1"/>
    <col min="2573" max="2599" width="0" style="50" hidden="1" customWidth="1"/>
    <col min="2600" max="2816" width="9.140625" style="50"/>
    <col min="2817" max="2817" width="5.5703125" style="50" customWidth="1"/>
    <col min="2818" max="2818" width="28.140625" style="50" customWidth="1"/>
    <col min="2819" max="2819" width="13.5703125" style="50" customWidth="1"/>
    <col min="2820" max="2820" width="11.42578125" style="50" customWidth="1"/>
    <col min="2821" max="2821" width="10.140625" style="50" customWidth="1"/>
    <col min="2822" max="2822" width="9.85546875" style="50" customWidth="1"/>
    <col min="2823" max="2824" width="9.7109375" style="50" customWidth="1"/>
    <col min="2825" max="2825" width="9.28515625" style="50" customWidth="1"/>
    <col min="2826" max="2826" width="8.42578125" style="50" customWidth="1"/>
    <col min="2827" max="2828" width="10.28515625" style="50" customWidth="1"/>
    <col min="2829" max="2855" width="0" style="50" hidden="1" customWidth="1"/>
    <col min="2856" max="3072" width="9.140625" style="50"/>
    <col min="3073" max="3073" width="5.5703125" style="50" customWidth="1"/>
    <col min="3074" max="3074" width="28.140625" style="50" customWidth="1"/>
    <col min="3075" max="3075" width="13.5703125" style="50" customWidth="1"/>
    <col min="3076" max="3076" width="11.42578125" style="50" customWidth="1"/>
    <col min="3077" max="3077" width="10.140625" style="50" customWidth="1"/>
    <col min="3078" max="3078" width="9.85546875" style="50" customWidth="1"/>
    <col min="3079" max="3080" width="9.7109375" style="50" customWidth="1"/>
    <col min="3081" max="3081" width="9.28515625" style="50" customWidth="1"/>
    <col min="3082" max="3082" width="8.42578125" style="50" customWidth="1"/>
    <col min="3083" max="3084" width="10.28515625" style="50" customWidth="1"/>
    <col min="3085" max="3111" width="0" style="50" hidden="1" customWidth="1"/>
    <col min="3112" max="3328" width="9.140625" style="50"/>
    <col min="3329" max="3329" width="5.5703125" style="50" customWidth="1"/>
    <col min="3330" max="3330" width="28.140625" style="50" customWidth="1"/>
    <col min="3331" max="3331" width="13.5703125" style="50" customWidth="1"/>
    <col min="3332" max="3332" width="11.42578125" style="50" customWidth="1"/>
    <col min="3333" max="3333" width="10.140625" style="50" customWidth="1"/>
    <col min="3334" max="3334" width="9.85546875" style="50" customWidth="1"/>
    <col min="3335" max="3336" width="9.7109375" style="50" customWidth="1"/>
    <col min="3337" max="3337" width="9.28515625" style="50" customWidth="1"/>
    <col min="3338" max="3338" width="8.42578125" style="50" customWidth="1"/>
    <col min="3339" max="3340" width="10.28515625" style="50" customWidth="1"/>
    <col min="3341" max="3367" width="0" style="50" hidden="1" customWidth="1"/>
    <col min="3368" max="3584" width="9.140625" style="50"/>
    <col min="3585" max="3585" width="5.5703125" style="50" customWidth="1"/>
    <col min="3586" max="3586" width="28.140625" style="50" customWidth="1"/>
    <col min="3587" max="3587" width="13.5703125" style="50" customWidth="1"/>
    <col min="3588" max="3588" width="11.42578125" style="50" customWidth="1"/>
    <col min="3589" max="3589" width="10.140625" style="50" customWidth="1"/>
    <col min="3590" max="3590" width="9.85546875" style="50" customWidth="1"/>
    <col min="3591" max="3592" width="9.7109375" style="50" customWidth="1"/>
    <col min="3593" max="3593" width="9.28515625" style="50" customWidth="1"/>
    <col min="3594" max="3594" width="8.42578125" style="50" customWidth="1"/>
    <col min="3595" max="3596" width="10.28515625" style="50" customWidth="1"/>
    <col min="3597" max="3623" width="0" style="50" hidden="1" customWidth="1"/>
    <col min="3624" max="3840" width="9.140625" style="50"/>
    <col min="3841" max="3841" width="5.5703125" style="50" customWidth="1"/>
    <col min="3842" max="3842" width="28.140625" style="50" customWidth="1"/>
    <col min="3843" max="3843" width="13.5703125" style="50" customWidth="1"/>
    <col min="3844" max="3844" width="11.42578125" style="50" customWidth="1"/>
    <col min="3845" max="3845" width="10.140625" style="50" customWidth="1"/>
    <col min="3846" max="3846" width="9.85546875" style="50" customWidth="1"/>
    <col min="3847" max="3848" width="9.7109375" style="50" customWidth="1"/>
    <col min="3849" max="3849" width="9.28515625" style="50" customWidth="1"/>
    <col min="3850" max="3850" width="8.42578125" style="50" customWidth="1"/>
    <col min="3851" max="3852" width="10.28515625" style="50" customWidth="1"/>
    <col min="3853" max="3879" width="0" style="50" hidden="1" customWidth="1"/>
    <col min="3880" max="4096" width="9.140625" style="50"/>
    <col min="4097" max="4097" width="5.5703125" style="50" customWidth="1"/>
    <col min="4098" max="4098" width="28.140625" style="50" customWidth="1"/>
    <col min="4099" max="4099" width="13.5703125" style="50" customWidth="1"/>
    <col min="4100" max="4100" width="11.42578125" style="50" customWidth="1"/>
    <col min="4101" max="4101" width="10.140625" style="50" customWidth="1"/>
    <col min="4102" max="4102" width="9.85546875" style="50" customWidth="1"/>
    <col min="4103" max="4104" width="9.7109375" style="50" customWidth="1"/>
    <col min="4105" max="4105" width="9.28515625" style="50" customWidth="1"/>
    <col min="4106" max="4106" width="8.42578125" style="50" customWidth="1"/>
    <col min="4107" max="4108" width="10.28515625" style="50" customWidth="1"/>
    <col min="4109" max="4135" width="0" style="50" hidden="1" customWidth="1"/>
    <col min="4136" max="4352" width="9.140625" style="50"/>
    <col min="4353" max="4353" width="5.5703125" style="50" customWidth="1"/>
    <col min="4354" max="4354" width="28.140625" style="50" customWidth="1"/>
    <col min="4355" max="4355" width="13.5703125" style="50" customWidth="1"/>
    <col min="4356" max="4356" width="11.42578125" style="50" customWidth="1"/>
    <col min="4357" max="4357" width="10.140625" style="50" customWidth="1"/>
    <col min="4358" max="4358" width="9.85546875" style="50" customWidth="1"/>
    <col min="4359" max="4360" width="9.7109375" style="50" customWidth="1"/>
    <col min="4361" max="4361" width="9.28515625" style="50" customWidth="1"/>
    <col min="4362" max="4362" width="8.42578125" style="50" customWidth="1"/>
    <col min="4363" max="4364" width="10.28515625" style="50" customWidth="1"/>
    <col min="4365" max="4391" width="0" style="50" hidden="1" customWidth="1"/>
    <col min="4392" max="4608" width="9.140625" style="50"/>
    <col min="4609" max="4609" width="5.5703125" style="50" customWidth="1"/>
    <col min="4610" max="4610" width="28.140625" style="50" customWidth="1"/>
    <col min="4611" max="4611" width="13.5703125" style="50" customWidth="1"/>
    <col min="4612" max="4612" width="11.42578125" style="50" customWidth="1"/>
    <col min="4613" max="4613" width="10.140625" style="50" customWidth="1"/>
    <col min="4614" max="4614" width="9.85546875" style="50" customWidth="1"/>
    <col min="4615" max="4616" width="9.7109375" style="50" customWidth="1"/>
    <col min="4617" max="4617" width="9.28515625" style="50" customWidth="1"/>
    <col min="4618" max="4618" width="8.42578125" style="50" customWidth="1"/>
    <col min="4619" max="4620" width="10.28515625" style="50" customWidth="1"/>
    <col min="4621" max="4647" width="0" style="50" hidden="1" customWidth="1"/>
    <col min="4648" max="4864" width="9.140625" style="50"/>
    <col min="4865" max="4865" width="5.5703125" style="50" customWidth="1"/>
    <col min="4866" max="4866" width="28.140625" style="50" customWidth="1"/>
    <col min="4867" max="4867" width="13.5703125" style="50" customWidth="1"/>
    <col min="4868" max="4868" width="11.42578125" style="50" customWidth="1"/>
    <col min="4869" max="4869" width="10.140625" style="50" customWidth="1"/>
    <col min="4870" max="4870" width="9.85546875" style="50" customWidth="1"/>
    <col min="4871" max="4872" width="9.7109375" style="50" customWidth="1"/>
    <col min="4873" max="4873" width="9.28515625" style="50" customWidth="1"/>
    <col min="4874" max="4874" width="8.42578125" style="50" customWidth="1"/>
    <col min="4875" max="4876" width="10.28515625" style="50" customWidth="1"/>
    <col min="4877" max="4903" width="0" style="50" hidden="1" customWidth="1"/>
    <col min="4904" max="5120" width="9.140625" style="50"/>
    <col min="5121" max="5121" width="5.5703125" style="50" customWidth="1"/>
    <col min="5122" max="5122" width="28.140625" style="50" customWidth="1"/>
    <col min="5123" max="5123" width="13.5703125" style="50" customWidth="1"/>
    <col min="5124" max="5124" width="11.42578125" style="50" customWidth="1"/>
    <col min="5125" max="5125" width="10.140625" style="50" customWidth="1"/>
    <col min="5126" max="5126" width="9.85546875" style="50" customWidth="1"/>
    <col min="5127" max="5128" width="9.7109375" style="50" customWidth="1"/>
    <col min="5129" max="5129" width="9.28515625" style="50" customWidth="1"/>
    <col min="5130" max="5130" width="8.42578125" style="50" customWidth="1"/>
    <col min="5131" max="5132" width="10.28515625" style="50" customWidth="1"/>
    <col min="5133" max="5159" width="0" style="50" hidden="1" customWidth="1"/>
    <col min="5160" max="5376" width="9.140625" style="50"/>
    <col min="5377" max="5377" width="5.5703125" style="50" customWidth="1"/>
    <col min="5378" max="5378" width="28.140625" style="50" customWidth="1"/>
    <col min="5379" max="5379" width="13.5703125" style="50" customWidth="1"/>
    <col min="5380" max="5380" width="11.42578125" style="50" customWidth="1"/>
    <col min="5381" max="5381" width="10.140625" style="50" customWidth="1"/>
    <col min="5382" max="5382" width="9.85546875" style="50" customWidth="1"/>
    <col min="5383" max="5384" width="9.7109375" style="50" customWidth="1"/>
    <col min="5385" max="5385" width="9.28515625" style="50" customWidth="1"/>
    <col min="5386" max="5386" width="8.42578125" style="50" customWidth="1"/>
    <col min="5387" max="5388" width="10.28515625" style="50" customWidth="1"/>
    <col min="5389" max="5415" width="0" style="50" hidden="1" customWidth="1"/>
    <col min="5416" max="5632" width="9.140625" style="50"/>
    <col min="5633" max="5633" width="5.5703125" style="50" customWidth="1"/>
    <col min="5634" max="5634" width="28.140625" style="50" customWidth="1"/>
    <col min="5635" max="5635" width="13.5703125" style="50" customWidth="1"/>
    <col min="5636" max="5636" width="11.42578125" style="50" customWidth="1"/>
    <col min="5637" max="5637" width="10.140625" style="50" customWidth="1"/>
    <col min="5638" max="5638" width="9.85546875" style="50" customWidth="1"/>
    <col min="5639" max="5640" width="9.7109375" style="50" customWidth="1"/>
    <col min="5641" max="5641" width="9.28515625" style="50" customWidth="1"/>
    <col min="5642" max="5642" width="8.42578125" style="50" customWidth="1"/>
    <col min="5643" max="5644" width="10.28515625" style="50" customWidth="1"/>
    <col min="5645" max="5671" width="0" style="50" hidden="1" customWidth="1"/>
    <col min="5672" max="5888" width="9.140625" style="50"/>
    <col min="5889" max="5889" width="5.5703125" style="50" customWidth="1"/>
    <col min="5890" max="5890" width="28.140625" style="50" customWidth="1"/>
    <col min="5891" max="5891" width="13.5703125" style="50" customWidth="1"/>
    <col min="5892" max="5892" width="11.42578125" style="50" customWidth="1"/>
    <col min="5893" max="5893" width="10.140625" style="50" customWidth="1"/>
    <col min="5894" max="5894" width="9.85546875" style="50" customWidth="1"/>
    <col min="5895" max="5896" width="9.7109375" style="50" customWidth="1"/>
    <col min="5897" max="5897" width="9.28515625" style="50" customWidth="1"/>
    <col min="5898" max="5898" width="8.42578125" style="50" customWidth="1"/>
    <col min="5899" max="5900" width="10.28515625" style="50" customWidth="1"/>
    <col min="5901" max="5927" width="0" style="50" hidden="1" customWidth="1"/>
    <col min="5928" max="6144" width="9.140625" style="50"/>
    <col min="6145" max="6145" width="5.5703125" style="50" customWidth="1"/>
    <col min="6146" max="6146" width="28.140625" style="50" customWidth="1"/>
    <col min="6147" max="6147" width="13.5703125" style="50" customWidth="1"/>
    <col min="6148" max="6148" width="11.42578125" style="50" customWidth="1"/>
    <col min="6149" max="6149" width="10.140625" style="50" customWidth="1"/>
    <col min="6150" max="6150" width="9.85546875" style="50" customWidth="1"/>
    <col min="6151" max="6152" width="9.7109375" style="50" customWidth="1"/>
    <col min="6153" max="6153" width="9.28515625" style="50" customWidth="1"/>
    <col min="6154" max="6154" width="8.42578125" style="50" customWidth="1"/>
    <col min="6155" max="6156" width="10.28515625" style="50" customWidth="1"/>
    <col min="6157" max="6183" width="0" style="50" hidden="1" customWidth="1"/>
    <col min="6184" max="6400" width="9.140625" style="50"/>
    <col min="6401" max="6401" width="5.5703125" style="50" customWidth="1"/>
    <col min="6402" max="6402" width="28.140625" style="50" customWidth="1"/>
    <col min="6403" max="6403" width="13.5703125" style="50" customWidth="1"/>
    <col min="6404" max="6404" width="11.42578125" style="50" customWidth="1"/>
    <col min="6405" max="6405" width="10.140625" style="50" customWidth="1"/>
    <col min="6406" max="6406" width="9.85546875" style="50" customWidth="1"/>
    <col min="6407" max="6408" width="9.7109375" style="50" customWidth="1"/>
    <col min="6409" max="6409" width="9.28515625" style="50" customWidth="1"/>
    <col min="6410" max="6410" width="8.42578125" style="50" customWidth="1"/>
    <col min="6411" max="6412" width="10.28515625" style="50" customWidth="1"/>
    <col min="6413" max="6439" width="0" style="50" hidden="1" customWidth="1"/>
    <col min="6440" max="6656" width="9.140625" style="50"/>
    <col min="6657" max="6657" width="5.5703125" style="50" customWidth="1"/>
    <col min="6658" max="6658" width="28.140625" style="50" customWidth="1"/>
    <col min="6659" max="6659" width="13.5703125" style="50" customWidth="1"/>
    <col min="6660" max="6660" width="11.42578125" style="50" customWidth="1"/>
    <col min="6661" max="6661" width="10.140625" style="50" customWidth="1"/>
    <col min="6662" max="6662" width="9.85546875" style="50" customWidth="1"/>
    <col min="6663" max="6664" width="9.7109375" style="50" customWidth="1"/>
    <col min="6665" max="6665" width="9.28515625" style="50" customWidth="1"/>
    <col min="6666" max="6666" width="8.42578125" style="50" customWidth="1"/>
    <col min="6667" max="6668" width="10.28515625" style="50" customWidth="1"/>
    <col min="6669" max="6695" width="0" style="50" hidden="1" customWidth="1"/>
    <col min="6696" max="6912" width="9.140625" style="50"/>
    <col min="6913" max="6913" width="5.5703125" style="50" customWidth="1"/>
    <col min="6914" max="6914" width="28.140625" style="50" customWidth="1"/>
    <col min="6915" max="6915" width="13.5703125" style="50" customWidth="1"/>
    <col min="6916" max="6916" width="11.42578125" style="50" customWidth="1"/>
    <col min="6917" max="6917" width="10.140625" style="50" customWidth="1"/>
    <col min="6918" max="6918" width="9.85546875" style="50" customWidth="1"/>
    <col min="6919" max="6920" width="9.7109375" style="50" customWidth="1"/>
    <col min="6921" max="6921" width="9.28515625" style="50" customWidth="1"/>
    <col min="6922" max="6922" width="8.42578125" style="50" customWidth="1"/>
    <col min="6923" max="6924" width="10.28515625" style="50" customWidth="1"/>
    <col min="6925" max="6951" width="0" style="50" hidden="1" customWidth="1"/>
    <col min="6952" max="7168" width="9.140625" style="50"/>
    <col min="7169" max="7169" width="5.5703125" style="50" customWidth="1"/>
    <col min="7170" max="7170" width="28.140625" style="50" customWidth="1"/>
    <col min="7171" max="7171" width="13.5703125" style="50" customWidth="1"/>
    <col min="7172" max="7172" width="11.42578125" style="50" customWidth="1"/>
    <col min="7173" max="7173" width="10.140625" style="50" customWidth="1"/>
    <col min="7174" max="7174" width="9.85546875" style="50" customWidth="1"/>
    <col min="7175" max="7176" width="9.7109375" style="50" customWidth="1"/>
    <col min="7177" max="7177" width="9.28515625" style="50" customWidth="1"/>
    <col min="7178" max="7178" width="8.42578125" style="50" customWidth="1"/>
    <col min="7179" max="7180" width="10.28515625" style="50" customWidth="1"/>
    <col min="7181" max="7207" width="0" style="50" hidden="1" customWidth="1"/>
    <col min="7208" max="7424" width="9.140625" style="50"/>
    <col min="7425" max="7425" width="5.5703125" style="50" customWidth="1"/>
    <col min="7426" max="7426" width="28.140625" style="50" customWidth="1"/>
    <col min="7427" max="7427" width="13.5703125" style="50" customWidth="1"/>
    <col min="7428" max="7428" width="11.42578125" style="50" customWidth="1"/>
    <col min="7429" max="7429" width="10.140625" style="50" customWidth="1"/>
    <col min="7430" max="7430" width="9.85546875" style="50" customWidth="1"/>
    <col min="7431" max="7432" width="9.7109375" style="50" customWidth="1"/>
    <col min="7433" max="7433" width="9.28515625" style="50" customWidth="1"/>
    <col min="7434" max="7434" width="8.42578125" style="50" customWidth="1"/>
    <col min="7435" max="7436" width="10.28515625" style="50" customWidth="1"/>
    <col min="7437" max="7463" width="0" style="50" hidden="1" customWidth="1"/>
    <col min="7464" max="7680" width="9.140625" style="50"/>
    <col min="7681" max="7681" width="5.5703125" style="50" customWidth="1"/>
    <col min="7682" max="7682" width="28.140625" style="50" customWidth="1"/>
    <col min="7683" max="7683" width="13.5703125" style="50" customWidth="1"/>
    <col min="7684" max="7684" width="11.42578125" style="50" customWidth="1"/>
    <col min="7685" max="7685" width="10.140625" style="50" customWidth="1"/>
    <col min="7686" max="7686" width="9.85546875" style="50" customWidth="1"/>
    <col min="7687" max="7688" width="9.7109375" style="50" customWidth="1"/>
    <col min="7689" max="7689" width="9.28515625" style="50" customWidth="1"/>
    <col min="7690" max="7690" width="8.42578125" style="50" customWidth="1"/>
    <col min="7691" max="7692" width="10.28515625" style="50" customWidth="1"/>
    <col min="7693" max="7719" width="0" style="50" hidden="1" customWidth="1"/>
    <col min="7720" max="7936" width="9.140625" style="50"/>
    <col min="7937" max="7937" width="5.5703125" style="50" customWidth="1"/>
    <col min="7938" max="7938" width="28.140625" style="50" customWidth="1"/>
    <col min="7939" max="7939" width="13.5703125" style="50" customWidth="1"/>
    <col min="7940" max="7940" width="11.42578125" style="50" customWidth="1"/>
    <col min="7941" max="7941" width="10.140625" style="50" customWidth="1"/>
    <col min="7942" max="7942" width="9.85546875" style="50" customWidth="1"/>
    <col min="7943" max="7944" width="9.7109375" style="50" customWidth="1"/>
    <col min="7945" max="7945" width="9.28515625" style="50" customWidth="1"/>
    <col min="7946" max="7946" width="8.42578125" style="50" customWidth="1"/>
    <col min="7947" max="7948" width="10.28515625" style="50" customWidth="1"/>
    <col min="7949" max="7975" width="0" style="50" hidden="1" customWidth="1"/>
    <col min="7976" max="8192" width="9.140625" style="50"/>
    <col min="8193" max="8193" width="5.5703125" style="50" customWidth="1"/>
    <col min="8194" max="8194" width="28.140625" style="50" customWidth="1"/>
    <col min="8195" max="8195" width="13.5703125" style="50" customWidth="1"/>
    <col min="8196" max="8196" width="11.42578125" style="50" customWidth="1"/>
    <col min="8197" max="8197" width="10.140625" style="50" customWidth="1"/>
    <col min="8198" max="8198" width="9.85546875" style="50" customWidth="1"/>
    <col min="8199" max="8200" width="9.7109375" style="50" customWidth="1"/>
    <col min="8201" max="8201" width="9.28515625" style="50" customWidth="1"/>
    <col min="8202" max="8202" width="8.42578125" style="50" customWidth="1"/>
    <col min="8203" max="8204" width="10.28515625" style="50" customWidth="1"/>
    <col min="8205" max="8231" width="0" style="50" hidden="1" customWidth="1"/>
    <col min="8232" max="8448" width="9.140625" style="50"/>
    <col min="8449" max="8449" width="5.5703125" style="50" customWidth="1"/>
    <col min="8450" max="8450" width="28.140625" style="50" customWidth="1"/>
    <col min="8451" max="8451" width="13.5703125" style="50" customWidth="1"/>
    <col min="8452" max="8452" width="11.42578125" style="50" customWidth="1"/>
    <col min="8453" max="8453" width="10.140625" style="50" customWidth="1"/>
    <col min="8454" max="8454" width="9.85546875" style="50" customWidth="1"/>
    <col min="8455" max="8456" width="9.7109375" style="50" customWidth="1"/>
    <col min="8457" max="8457" width="9.28515625" style="50" customWidth="1"/>
    <col min="8458" max="8458" width="8.42578125" style="50" customWidth="1"/>
    <col min="8459" max="8460" width="10.28515625" style="50" customWidth="1"/>
    <col min="8461" max="8487" width="0" style="50" hidden="1" customWidth="1"/>
    <col min="8488" max="8704" width="9.140625" style="50"/>
    <col min="8705" max="8705" width="5.5703125" style="50" customWidth="1"/>
    <col min="8706" max="8706" width="28.140625" style="50" customWidth="1"/>
    <col min="8707" max="8707" width="13.5703125" style="50" customWidth="1"/>
    <col min="8708" max="8708" width="11.42578125" style="50" customWidth="1"/>
    <col min="8709" max="8709" width="10.140625" style="50" customWidth="1"/>
    <col min="8710" max="8710" width="9.85546875" style="50" customWidth="1"/>
    <col min="8711" max="8712" width="9.7109375" style="50" customWidth="1"/>
    <col min="8713" max="8713" width="9.28515625" style="50" customWidth="1"/>
    <col min="8714" max="8714" width="8.42578125" style="50" customWidth="1"/>
    <col min="8715" max="8716" width="10.28515625" style="50" customWidth="1"/>
    <col min="8717" max="8743" width="0" style="50" hidden="1" customWidth="1"/>
    <col min="8744" max="8960" width="9.140625" style="50"/>
    <col min="8961" max="8961" width="5.5703125" style="50" customWidth="1"/>
    <col min="8962" max="8962" width="28.140625" style="50" customWidth="1"/>
    <col min="8963" max="8963" width="13.5703125" style="50" customWidth="1"/>
    <col min="8964" max="8964" width="11.42578125" style="50" customWidth="1"/>
    <col min="8965" max="8965" width="10.140625" style="50" customWidth="1"/>
    <col min="8966" max="8966" width="9.85546875" style="50" customWidth="1"/>
    <col min="8967" max="8968" width="9.7109375" style="50" customWidth="1"/>
    <col min="8969" max="8969" width="9.28515625" style="50" customWidth="1"/>
    <col min="8970" max="8970" width="8.42578125" style="50" customWidth="1"/>
    <col min="8971" max="8972" width="10.28515625" style="50" customWidth="1"/>
    <col min="8973" max="8999" width="0" style="50" hidden="1" customWidth="1"/>
    <col min="9000" max="9216" width="9.140625" style="50"/>
    <col min="9217" max="9217" width="5.5703125" style="50" customWidth="1"/>
    <col min="9218" max="9218" width="28.140625" style="50" customWidth="1"/>
    <col min="9219" max="9219" width="13.5703125" style="50" customWidth="1"/>
    <col min="9220" max="9220" width="11.42578125" style="50" customWidth="1"/>
    <col min="9221" max="9221" width="10.140625" style="50" customWidth="1"/>
    <col min="9222" max="9222" width="9.85546875" style="50" customWidth="1"/>
    <col min="9223" max="9224" width="9.7109375" style="50" customWidth="1"/>
    <col min="9225" max="9225" width="9.28515625" style="50" customWidth="1"/>
    <col min="9226" max="9226" width="8.42578125" style="50" customWidth="1"/>
    <col min="9227" max="9228" width="10.28515625" style="50" customWidth="1"/>
    <col min="9229" max="9255" width="0" style="50" hidden="1" customWidth="1"/>
    <col min="9256" max="9472" width="9.140625" style="50"/>
    <col min="9473" max="9473" width="5.5703125" style="50" customWidth="1"/>
    <col min="9474" max="9474" width="28.140625" style="50" customWidth="1"/>
    <col min="9475" max="9475" width="13.5703125" style="50" customWidth="1"/>
    <col min="9476" max="9476" width="11.42578125" style="50" customWidth="1"/>
    <col min="9477" max="9477" width="10.140625" style="50" customWidth="1"/>
    <col min="9478" max="9478" width="9.85546875" style="50" customWidth="1"/>
    <col min="9479" max="9480" width="9.7109375" style="50" customWidth="1"/>
    <col min="9481" max="9481" width="9.28515625" style="50" customWidth="1"/>
    <col min="9482" max="9482" width="8.42578125" style="50" customWidth="1"/>
    <col min="9483" max="9484" width="10.28515625" style="50" customWidth="1"/>
    <col min="9485" max="9511" width="0" style="50" hidden="1" customWidth="1"/>
    <col min="9512" max="9728" width="9.140625" style="50"/>
    <col min="9729" max="9729" width="5.5703125" style="50" customWidth="1"/>
    <col min="9730" max="9730" width="28.140625" style="50" customWidth="1"/>
    <col min="9731" max="9731" width="13.5703125" style="50" customWidth="1"/>
    <col min="9732" max="9732" width="11.42578125" style="50" customWidth="1"/>
    <col min="9733" max="9733" width="10.140625" style="50" customWidth="1"/>
    <col min="9734" max="9734" width="9.85546875" style="50" customWidth="1"/>
    <col min="9735" max="9736" width="9.7109375" style="50" customWidth="1"/>
    <col min="9737" max="9737" width="9.28515625" style="50" customWidth="1"/>
    <col min="9738" max="9738" width="8.42578125" style="50" customWidth="1"/>
    <col min="9739" max="9740" width="10.28515625" style="50" customWidth="1"/>
    <col min="9741" max="9767" width="0" style="50" hidden="1" customWidth="1"/>
    <col min="9768" max="9984" width="9.140625" style="50"/>
    <col min="9985" max="9985" width="5.5703125" style="50" customWidth="1"/>
    <col min="9986" max="9986" width="28.140625" style="50" customWidth="1"/>
    <col min="9987" max="9987" width="13.5703125" style="50" customWidth="1"/>
    <col min="9988" max="9988" width="11.42578125" style="50" customWidth="1"/>
    <col min="9989" max="9989" width="10.140625" style="50" customWidth="1"/>
    <col min="9990" max="9990" width="9.85546875" style="50" customWidth="1"/>
    <col min="9991" max="9992" width="9.7109375" style="50" customWidth="1"/>
    <col min="9993" max="9993" width="9.28515625" style="50" customWidth="1"/>
    <col min="9994" max="9994" width="8.42578125" style="50" customWidth="1"/>
    <col min="9995" max="9996" width="10.28515625" style="50" customWidth="1"/>
    <col min="9997" max="10023" width="0" style="50" hidden="1" customWidth="1"/>
    <col min="10024" max="10240" width="9.140625" style="50"/>
    <col min="10241" max="10241" width="5.5703125" style="50" customWidth="1"/>
    <col min="10242" max="10242" width="28.140625" style="50" customWidth="1"/>
    <col min="10243" max="10243" width="13.5703125" style="50" customWidth="1"/>
    <col min="10244" max="10244" width="11.42578125" style="50" customWidth="1"/>
    <col min="10245" max="10245" width="10.140625" style="50" customWidth="1"/>
    <col min="10246" max="10246" width="9.85546875" style="50" customWidth="1"/>
    <col min="10247" max="10248" width="9.7109375" style="50" customWidth="1"/>
    <col min="10249" max="10249" width="9.28515625" style="50" customWidth="1"/>
    <col min="10250" max="10250" width="8.42578125" style="50" customWidth="1"/>
    <col min="10251" max="10252" width="10.28515625" style="50" customWidth="1"/>
    <col min="10253" max="10279" width="0" style="50" hidden="1" customWidth="1"/>
    <col min="10280" max="10496" width="9.140625" style="50"/>
    <col min="10497" max="10497" width="5.5703125" style="50" customWidth="1"/>
    <col min="10498" max="10498" width="28.140625" style="50" customWidth="1"/>
    <col min="10499" max="10499" width="13.5703125" style="50" customWidth="1"/>
    <col min="10500" max="10500" width="11.42578125" style="50" customWidth="1"/>
    <col min="10501" max="10501" width="10.140625" style="50" customWidth="1"/>
    <col min="10502" max="10502" width="9.85546875" style="50" customWidth="1"/>
    <col min="10503" max="10504" width="9.7109375" style="50" customWidth="1"/>
    <col min="10505" max="10505" width="9.28515625" style="50" customWidth="1"/>
    <col min="10506" max="10506" width="8.42578125" style="50" customWidth="1"/>
    <col min="10507" max="10508" width="10.28515625" style="50" customWidth="1"/>
    <col min="10509" max="10535" width="0" style="50" hidden="1" customWidth="1"/>
    <col min="10536" max="10752" width="9.140625" style="50"/>
    <col min="10753" max="10753" width="5.5703125" style="50" customWidth="1"/>
    <col min="10754" max="10754" width="28.140625" style="50" customWidth="1"/>
    <col min="10755" max="10755" width="13.5703125" style="50" customWidth="1"/>
    <col min="10756" max="10756" width="11.42578125" style="50" customWidth="1"/>
    <col min="10757" max="10757" width="10.140625" style="50" customWidth="1"/>
    <col min="10758" max="10758" width="9.85546875" style="50" customWidth="1"/>
    <col min="10759" max="10760" width="9.7109375" style="50" customWidth="1"/>
    <col min="10761" max="10761" width="9.28515625" style="50" customWidth="1"/>
    <col min="10762" max="10762" width="8.42578125" style="50" customWidth="1"/>
    <col min="10763" max="10764" width="10.28515625" style="50" customWidth="1"/>
    <col min="10765" max="10791" width="0" style="50" hidden="1" customWidth="1"/>
    <col min="10792" max="11008" width="9.140625" style="50"/>
    <col min="11009" max="11009" width="5.5703125" style="50" customWidth="1"/>
    <col min="11010" max="11010" width="28.140625" style="50" customWidth="1"/>
    <col min="11011" max="11011" width="13.5703125" style="50" customWidth="1"/>
    <col min="11012" max="11012" width="11.42578125" style="50" customWidth="1"/>
    <col min="11013" max="11013" width="10.140625" style="50" customWidth="1"/>
    <col min="11014" max="11014" width="9.85546875" style="50" customWidth="1"/>
    <col min="11015" max="11016" width="9.7109375" style="50" customWidth="1"/>
    <col min="11017" max="11017" width="9.28515625" style="50" customWidth="1"/>
    <col min="11018" max="11018" width="8.42578125" style="50" customWidth="1"/>
    <col min="11019" max="11020" width="10.28515625" style="50" customWidth="1"/>
    <col min="11021" max="11047" width="0" style="50" hidden="1" customWidth="1"/>
    <col min="11048" max="11264" width="9.140625" style="50"/>
    <col min="11265" max="11265" width="5.5703125" style="50" customWidth="1"/>
    <col min="11266" max="11266" width="28.140625" style="50" customWidth="1"/>
    <col min="11267" max="11267" width="13.5703125" style="50" customWidth="1"/>
    <col min="11268" max="11268" width="11.42578125" style="50" customWidth="1"/>
    <col min="11269" max="11269" width="10.140625" style="50" customWidth="1"/>
    <col min="11270" max="11270" width="9.85546875" style="50" customWidth="1"/>
    <col min="11271" max="11272" width="9.7109375" style="50" customWidth="1"/>
    <col min="11273" max="11273" width="9.28515625" style="50" customWidth="1"/>
    <col min="11274" max="11274" width="8.42578125" style="50" customWidth="1"/>
    <col min="11275" max="11276" width="10.28515625" style="50" customWidth="1"/>
    <col min="11277" max="11303" width="0" style="50" hidden="1" customWidth="1"/>
    <col min="11304" max="11520" width="9.140625" style="50"/>
    <col min="11521" max="11521" width="5.5703125" style="50" customWidth="1"/>
    <col min="11522" max="11522" width="28.140625" style="50" customWidth="1"/>
    <col min="11523" max="11523" width="13.5703125" style="50" customWidth="1"/>
    <col min="11524" max="11524" width="11.42578125" style="50" customWidth="1"/>
    <col min="11525" max="11525" width="10.140625" style="50" customWidth="1"/>
    <col min="11526" max="11526" width="9.85546875" style="50" customWidth="1"/>
    <col min="11527" max="11528" width="9.7109375" style="50" customWidth="1"/>
    <col min="11529" max="11529" width="9.28515625" style="50" customWidth="1"/>
    <col min="11530" max="11530" width="8.42578125" style="50" customWidth="1"/>
    <col min="11531" max="11532" width="10.28515625" style="50" customWidth="1"/>
    <col min="11533" max="11559" width="0" style="50" hidden="1" customWidth="1"/>
    <col min="11560" max="11776" width="9.140625" style="50"/>
    <col min="11777" max="11777" width="5.5703125" style="50" customWidth="1"/>
    <col min="11778" max="11778" width="28.140625" style="50" customWidth="1"/>
    <col min="11779" max="11779" width="13.5703125" style="50" customWidth="1"/>
    <col min="11780" max="11780" width="11.42578125" style="50" customWidth="1"/>
    <col min="11781" max="11781" width="10.140625" style="50" customWidth="1"/>
    <col min="11782" max="11782" width="9.85546875" style="50" customWidth="1"/>
    <col min="11783" max="11784" width="9.7109375" style="50" customWidth="1"/>
    <col min="11785" max="11785" width="9.28515625" style="50" customWidth="1"/>
    <col min="11786" max="11786" width="8.42578125" style="50" customWidth="1"/>
    <col min="11787" max="11788" width="10.28515625" style="50" customWidth="1"/>
    <col min="11789" max="11815" width="0" style="50" hidden="1" customWidth="1"/>
    <col min="11816" max="12032" width="9.140625" style="50"/>
    <col min="12033" max="12033" width="5.5703125" style="50" customWidth="1"/>
    <col min="12034" max="12034" width="28.140625" style="50" customWidth="1"/>
    <col min="12035" max="12035" width="13.5703125" style="50" customWidth="1"/>
    <col min="12036" max="12036" width="11.42578125" style="50" customWidth="1"/>
    <col min="12037" max="12037" width="10.140625" style="50" customWidth="1"/>
    <col min="12038" max="12038" width="9.85546875" style="50" customWidth="1"/>
    <col min="12039" max="12040" width="9.7109375" style="50" customWidth="1"/>
    <col min="12041" max="12041" width="9.28515625" style="50" customWidth="1"/>
    <col min="12042" max="12042" width="8.42578125" style="50" customWidth="1"/>
    <col min="12043" max="12044" width="10.28515625" style="50" customWidth="1"/>
    <col min="12045" max="12071" width="0" style="50" hidden="1" customWidth="1"/>
    <col min="12072" max="12288" width="9.140625" style="50"/>
    <col min="12289" max="12289" width="5.5703125" style="50" customWidth="1"/>
    <col min="12290" max="12290" width="28.140625" style="50" customWidth="1"/>
    <col min="12291" max="12291" width="13.5703125" style="50" customWidth="1"/>
    <col min="12292" max="12292" width="11.42578125" style="50" customWidth="1"/>
    <col min="12293" max="12293" width="10.140625" style="50" customWidth="1"/>
    <col min="12294" max="12294" width="9.85546875" style="50" customWidth="1"/>
    <col min="12295" max="12296" width="9.7109375" style="50" customWidth="1"/>
    <col min="12297" max="12297" width="9.28515625" style="50" customWidth="1"/>
    <col min="12298" max="12298" width="8.42578125" style="50" customWidth="1"/>
    <col min="12299" max="12300" width="10.28515625" style="50" customWidth="1"/>
    <col min="12301" max="12327" width="0" style="50" hidden="1" customWidth="1"/>
    <col min="12328" max="12544" width="9.140625" style="50"/>
    <col min="12545" max="12545" width="5.5703125" style="50" customWidth="1"/>
    <col min="12546" max="12546" width="28.140625" style="50" customWidth="1"/>
    <col min="12547" max="12547" width="13.5703125" style="50" customWidth="1"/>
    <col min="12548" max="12548" width="11.42578125" style="50" customWidth="1"/>
    <col min="12549" max="12549" width="10.140625" style="50" customWidth="1"/>
    <col min="12550" max="12550" width="9.85546875" style="50" customWidth="1"/>
    <col min="12551" max="12552" width="9.7109375" style="50" customWidth="1"/>
    <col min="12553" max="12553" width="9.28515625" style="50" customWidth="1"/>
    <col min="12554" max="12554" width="8.42578125" style="50" customWidth="1"/>
    <col min="12555" max="12556" width="10.28515625" style="50" customWidth="1"/>
    <col min="12557" max="12583" width="0" style="50" hidden="1" customWidth="1"/>
    <col min="12584" max="12800" width="9.140625" style="50"/>
    <col min="12801" max="12801" width="5.5703125" style="50" customWidth="1"/>
    <col min="12802" max="12802" width="28.140625" style="50" customWidth="1"/>
    <col min="12803" max="12803" width="13.5703125" style="50" customWidth="1"/>
    <col min="12804" max="12804" width="11.42578125" style="50" customWidth="1"/>
    <col min="12805" max="12805" width="10.140625" style="50" customWidth="1"/>
    <col min="12806" max="12806" width="9.85546875" style="50" customWidth="1"/>
    <col min="12807" max="12808" width="9.7109375" style="50" customWidth="1"/>
    <col min="12809" max="12809" width="9.28515625" style="50" customWidth="1"/>
    <col min="12810" max="12810" width="8.42578125" style="50" customWidth="1"/>
    <col min="12811" max="12812" width="10.28515625" style="50" customWidth="1"/>
    <col min="12813" max="12839" width="0" style="50" hidden="1" customWidth="1"/>
    <col min="12840" max="13056" width="9.140625" style="50"/>
    <col min="13057" max="13057" width="5.5703125" style="50" customWidth="1"/>
    <col min="13058" max="13058" width="28.140625" style="50" customWidth="1"/>
    <col min="13059" max="13059" width="13.5703125" style="50" customWidth="1"/>
    <col min="13060" max="13060" width="11.42578125" style="50" customWidth="1"/>
    <col min="13061" max="13061" width="10.140625" style="50" customWidth="1"/>
    <col min="13062" max="13062" width="9.85546875" style="50" customWidth="1"/>
    <col min="13063" max="13064" width="9.7109375" style="50" customWidth="1"/>
    <col min="13065" max="13065" width="9.28515625" style="50" customWidth="1"/>
    <col min="13066" max="13066" width="8.42578125" style="50" customWidth="1"/>
    <col min="13067" max="13068" width="10.28515625" style="50" customWidth="1"/>
    <col min="13069" max="13095" width="0" style="50" hidden="1" customWidth="1"/>
    <col min="13096" max="13312" width="9.140625" style="50"/>
    <col min="13313" max="13313" width="5.5703125" style="50" customWidth="1"/>
    <col min="13314" max="13314" width="28.140625" style="50" customWidth="1"/>
    <col min="13315" max="13315" width="13.5703125" style="50" customWidth="1"/>
    <col min="13316" max="13316" width="11.42578125" style="50" customWidth="1"/>
    <col min="13317" max="13317" width="10.140625" style="50" customWidth="1"/>
    <col min="13318" max="13318" width="9.85546875" style="50" customWidth="1"/>
    <col min="13319" max="13320" width="9.7109375" style="50" customWidth="1"/>
    <col min="13321" max="13321" width="9.28515625" style="50" customWidth="1"/>
    <col min="13322" max="13322" width="8.42578125" style="50" customWidth="1"/>
    <col min="13323" max="13324" width="10.28515625" style="50" customWidth="1"/>
    <col min="13325" max="13351" width="0" style="50" hidden="1" customWidth="1"/>
    <col min="13352" max="13568" width="9.140625" style="50"/>
    <col min="13569" max="13569" width="5.5703125" style="50" customWidth="1"/>
    <col min="13570" max="13570" width="28.140625" style="50" customWidth="1"/>
    <col min="13571" max="13571" width="13.5703125" style="50" customWidth="1"/>
    <col min="13572" max="13572" width="11.42578125" style="50" customWidth="1"/>
    <col min="13573" max="13573" width="10.140625" style="50" customWidth="1"/>
    <col min="13574" max="13574" width="9.85546875" style="50" customWidth="1"/>
    <col min="13575" max="13576" width="9.7109375" style="50" customWidth="1"/>
    <col min="13577" max="13577" width="9.28515625" style="50" customWidth="1"/>
    <col min="13578" max="13578" width="8.42578125" style="50" customWidth="1"/>
    <col min="13579" max="13580" width="10.28515625" style="50" customWidth="1"/>
    <col min="13581" max="13607" width="0" style="50" hidden="1" customWidth="1"/>
    <col min="13608" max="13824" width="9.140625" style="50"/>
    <col min="13825" max="13825" width="5.5703125" style="50" customWidth="1"/>
    <col min="13826" max="13826" width="28.140625" style="50" customWidth="1"/>
    <col min="13827" max="13827" width="13.5703125" style="50" customWidth="1"/>
    <col min="13828" max="13828" width="11.42578125" style="50" customWidth="1"/>
    <col min="13829" max="13829" width="10.140625" style="50" customWidth="1"/>
    <col min="13830" max="13830" width="9.85546875" style="50" customWidth="1"/>
    <col min="13831" max="13832" width="9.7109375" style="50" customWidth="1"/>
    <col min="13833" max="13833" width="9.28515625" style="50" customWidth="1"/>
    <col min="13834" max="13834" width="8.42578125" style="50" customWidth="1"/>
    <col min="13835" max="13836" width="10.28515625" style="50" customWidth="1"/>
    <col min="13837" max="13863" width="0" style="50" hidden="1" customWidth="1"/>
    <col min="13864" max="14080" width="9.140625" style="50"/>
    <col min="14081" max="14081" width="5.5703125" style="50" customWidth="1"/>
    <col min="14082" max="14082" width="28.140625" style="50" customWidth="1"/>
    <col min="14083" max="14083" width="13.5703125" style="50" customWidth="1"/>
    <col min="14084" max="14084" width="11.42578125" style="50" customWidth="1"/>
    <col min="14085" max="14085" width="10.140625" style="50" customWidth="1"/>
    <col min="14086" max="14086" width="9.85546875" style="50" customWidth="1"/>
    <col min="14087" max="14088" width="9.7109375" style="50" customWidth="1"/>
    <col min="14089" max="14089" width="9.28515625" style="50" customWidth="1"/>
    <col min="14090" max="14090" width="8.42578125" style="50" customWidth="1"/>
    <col min="14091" max="14092" width="10.28515625" style="50" customWidth="1"/>
    <col min="14093" max="14119" width="0" style="50" hidden="1" customWidth="1"/>
    <col min="14120" max="14336" width="9.140625" style="50"/>
    <col min="14337" max="14337" width="5.5703125" style="50" customWidth="1"/>
    <col min="14338" max="14338" width="28.140625" style="50" customWidth="1"/>
    <col min="14339" max="14339" width="13.5703125" style="50" customWidth="1"/>
    <col min="14340" max="14340" width="11.42578125" style="50" customWidth="1"/>
    <col min="14341" max="14341" width="10.140625" style="50" customWidth="1"/>
    <col min="14342" max="14342" width="9.85546875" style="50" customWidth="1"/>
    <col min="14343" max="14344" width="9.7109375" style="50" customWidth="1"/>
    <col min="14345" max="14345" width="9.28515625" style="50" customWidth="1"/>
    <col min="14346" max="14346" width="8.42578125" style="50" customWidth="1"/>
    <col min="14347" max="14348" width="10.28515625" style="50" customWidth="1"/>
    <col min="14349" max="14375" width="0" style="50" hidden="1" customWidth="1"/>
    <col min="14376" max="14592" width="9.140625" style="50"/>
    <col min="14593" max="14593" width="5.5703125" style="50" customWidth="1"/>
    <col min="14594" max="14594" width="28.140625" style="50" customWidth="1"/>
    <col min="14595" max="14595" width="13.5703125" style="50" customWidth="1"/>
    <col min="14596" max="14596" width="11.42578125" style="50" customWidth="1"/>
    <col min="14597" max="14597" width="10.140625" style="50" customWidth="1"/>
    <col min="14598" max="14598" width="9.85546875" style="50" customWidth="1"/>
    <col min="14599" max="14600" width="9.7109375" style="50" customWidth="1"/>
    <col min="14601" max="14601" width="9.28515625" style="50" customWidth="1"/>
    <col min="14602" max="14602" width="8.42578125" style="50" customWidth="1"/>
    <col min="14603" max="14604" width="10.28515625" style="50" customWidth="1"/>
    <col min="14605" max="14631" width="0" style="50" hidden="1" customWidth="1"/>
    <col min="14632" max="14848" width="9.140625" style="50"/>
    <col min="14849" max="14849" width="5.5703125" style="50" customWidth="1"/>
    <col min="14850" max="14850" width="28.140625" style="50" customWidth="1"/>
    <col min="14851" max="14851" width="13.5703125" style="50" customWidth="1"/>
    <col min="14852" max="14852" width="11.42578125" style="50" customWidth="1"/>
    <col min="14853" max="14853" width="10.140625" style="50" customWidth="1"/>
    <col min="14854" max="14854" width="9.85546875" style="50" customWidth="1"/>
    <col min="14855" max="14856" width="9.7109375" style="50" customWidth="1"/>
    <col min="14857" max="14857" width="9.28515625" style="50" customWidth="1"/>
    <col min="14858" max="14858" width="8.42578125" style="50" customWidth="1"/>
    <col min="14859" max="14860" width="10.28515625" style="50" customWidth="1"/>
    <col min="14861" max="14887" width="0" style="50" hidden="1" customWidth="1"/>
    <col min="14888" max="15104" width="9.140625" style="50"/>
    <col min="15105" max="15105" width="5.5703125" style="50" customWidth="1"/>
    <col min="15106" max="15106" width="28.140625" style="50" customWidth="1"/>
    <col min="15107" max="15107" width="13.5703125" style="50" customWidth="1"/>
    <col min="15108" max="15108" width="11.42578125" style="50" customWidth="1"/>
    <col min="15109" max="15109" width="10.140625" style="50" customWidth="1"/>
    <col min="15110" max="15110" width="9.85546875" style="50" customWidth="1"/>
    <col min="15111" max="15112" width="9.7109375" style="50" customWidth="1"/>
    <col min="15113" max="15113" width="9.28515625" style="50" customWidth="1"/>
    <col min="15114" max="15114" width="8.42578125" style="50" customWidth="1"/>
    <col min="15115" max="15116" width="10.28515625" style="50" customWidth="1"/>
    <col min="15117" max="15143" width="0" style="50" hidden="1" customWidth="1"/>
    <col min="15144" max="15360" width="9.140625" style="50"/>
    <col min="15361" max="15361" width="5.5703125" style="50" customWidth="1"/>
    <col min="15362" max="15362" width="28.140625" style="50" customWidth="1"/>
    <col min="15363" max="15363" width="13.5703125" style="50" customWidth="1"/>
    <col min="15364" max="15364" width="11.42578125" style="50" customWidth="1"/>
    <col min="15365" max="15365" width="10.140625" style="50" customWidth="1"/>
    <col min="15366" max="15366" width="9.85546875" style="50" customWidth="1"/>
    <col min="15367" max="15368" width="9.7109375" style="50" customWidth="1"/>
    <col min="15369" max="15369" width="9.28515625" style="50" customWidth="1"/>
    <col min="15370" max="15370" width="8.42578125" style="50" customWidth="1"/>
    <col min="15371" max="15372" width="10.28515625" style="50" customWidth="1"/>
    <col min="15373" max="15399" width="0" style="50" hidden="1" customWidth="1"/>
    <col min="15400" max="15616" width="9.140625" style="50"/>
    <col min="15617" max="15617" width="5.5703125" style="50" customWidth="1"/>
    <col min="15618" max="15618" width="28.140625" style="50" customWidth="1"/>
    <col min="15619" max="15619" width="13.5703125" style="50" customWidth="1"/>
    <col min="15620" max="15620" width="11.42578125" style="50" customWidth="1"/>
    <col min="15621" max="15621" width="10.140625" style="50" customWidth="1"/>
    <col min="15622" max="15622" width="9.85546875" style="50" customWidth="1"/>
    <col min="15623" max="15624" width="9.7109375" style="50" customWidth="1"/>
    <col min="15625" max="15625" width="9.28515625" style="50" customWidth="1"/>
    <col min="15626" max="15626" width="8.42578125" style="50" customWidth="1"/>
    <col min="15627" max="15628" width="10.28515625" style="50" customWidth="1"/>
    <col min="15629" max="15655" width="0" style="50" hidden="1" customWidth="1"/>
    <col min="15656" max="15872" width="9.140625" style="50"/>
    <col min="15873" max="15873" width="5.5703125" style="50" customWidth="1"/>
    <col min="15874" max="15874" width="28.140625" style="50" customWidth="1"/>
    <col min="15875" max="15875" width="13.5703125" style="50" customWidth="1"/>
    <col min="15876" max="15876" width="11.42578125" style="50" customWidth="1"/>
    <col min="15877" max="15877" width="10.140625" style="50" customWidth="1"/>
    <col min="15878" max="15878" width="9.85546875" style="50" customWidth="1"/>
    <col min="15879" max="15880" width="9.7109375" style="50" customWidth="1"/>
    <col min="15881" max="15881" width="9.28515625" style="50" customWidth="1"/>
    <col min="15882" max="15882" width="8.42578125" style="50" customWidth="1"/>
    <col min="15883" max="15884" width="10.28515625" style="50" customWidth="1"/>
    <col min="15885" max="15911" width="0" style="50" hidden="1" customWidth="1"/>
    <col min="15912" max="16128" width="9.140625" style="50"/>
    <col min="16129" max="16129" width="5.5703125" style="50" customWidth="1"/>
    <col min="16130" max="16130" width="28.140625" style="50" customWidth="1"/>
    <col min="16131" max="16131" width="13.5703125" style="50" customWidth="1"/>
    <col min="16132" max="16132" width="11.42578125" style="50" customWidth="1"/>
    <col min="16133" max="16133" width="10.140625" style="50" customWidth="1"/>
    <col min="16134" max="16134" width="9.85546875" style="50" customWidth="1"/>
    <col min="16135" max="16136" width="9.7109375" style="50" customWidth="1"/>
    <col min="16137" max="16137" width="9.28515625" style="50" customWidth="1"/>
    <col min="16138" max="16138" width="8.42578125" style="50" customWidth="1"/>
    <col min="16139" max="16140" width="10.28515625" style="50" customWidth="1"/>
    <col min="16141" max="16167" width="0" style="50" hidden="1" customWidth="1"/>
    <col min="16168" max="16384" width="9.140625" style="50"/>
  </cols>
  <sheetData>
    <row r="1" spans="1:39" ht="21.75" customHeight="1">
      <c r="A1" s="49" t="s">
        <v>276</v>
      </c>
      <c r="D1" s="52"/>
    </row>
    <row r="2" spans="1:39" ht="42" customHeight="1">
      <c r="A2" s="423" t="s">
        <v>786</v>
      </c>
      <c r="B2" s="423"/>
      <c r="C2" s="423"/>
      <c r="D2" s="423"/>
      <c r="E2" s="423"/>
      <c r="F2" s="423"/>
      <c r="G2" s="423"/>
      <c r="H2" s="423"/>
      <c r="I2" s="423"/>
      <c r="J2" s="423"/>
      <c r="K2" s="423"/>
      <c r="L2" s="423"/>
      <c r="M2" s="423"/>
      <c r="N2" s="423"/>
      <c r="O2" s="423"/>
      <c r="P2" s="423"/>
      <c r="Q2" s="423"/>
      <c r="R2" s="423"/>
      <c r="S2" s="423"/>
      <c r="T2" s="423"/>
      <c r="U2" s="423"/>
      <c r="V2" s="423"/>
      <c r="W2" s="423"/>
      <c r="X2" s="54"/>
      <c r="Y2" s="33"/>
      <c r="Z2" s="33"/>
      <c r="AA2" s="33"/>
      <c r="AB2" s="33"/>
    </row>
    <row r="3" spans="1:39" ht="21.75" hidden="1" customHeight="1">
      <c r="A3" s="423"/>
      <c r="B3" s="423"/>
      <c r="C3" s="423"/>
      <c r="D3" s="423"/>
      <c r="E3" s="423"/>
      <c r="F3" s="423"/>
      <c r="G3" s="423"/>
      <c r="H3" s="423"/>
      <c r="I3" s="423"/>
      <c r="J3" s="423"/>
      <c r="K3" s="423"/>
      <c r="L3" s="423"/>
      <c r="M3" s="423"/>
      <c r="N3" s="423"/>
      <c r="O3" s="423"/>
      <c r="P3" s="423"/>
      <c r="Q3" s="423"/>
      <c r="R3" s="423"/>
      <c r="S3" s="423"/>
      <c r="T3" s="423"/>
      <c r="U3" s="423"/>
      <c r="V3" s="423"/>
      <c r="W3" s="423"/>
      <c r="X3" s="54"/>
      <c r="Y3" s="33"/>
      <c r="Z3" s="33"/>
      <c r="AA3" s="33"/>
      <c r="AB3" s="33"/>
    </row>
    <row r="4" spans="1:39" ht="17.25" customHeight="1">
      <c r="A4" s="424" t="s">
        <v>1</v>
      </c>
      <c r="B4" s="424"/>
      <c r="C4" s="424"/>
      <c r="D4" s="424"/>
      <c r="E4" s="424"/>
      <c r="F4" s="424"/>
      <c r="G4" s="424"/>
      <c r="H4" s="424"/>
      <c r="I4" s="424"/>
      <c r="J4" s="424"/>
      <c r="K4" s="424"/>
      <c r="L4" s="424"/>
      <c r="M4" s="424"/>
      <c r="N4" s="424"/>
      <c r="O4" s="424"/>
      <c r="P4" s="424"/>
      <c r="Q4" s="424"/>
      <c r="R4" s="424"/>
      <c r="S4" s="424"/>
      <c r="T4" s="424"/>
      <c r="U4" s="424"/>
      <c r="V4" s="424"/>
      <c r="W4" s="424"/>
      <c r="X4" s="424"/>
      <c r="Y4" s="48"/>
      <c r="Z4" s="48"/>
      <c r="AA4" s="55"/>
      <c r="AB4" s="55"/>
    </row>
    <row r="5" spans="1:39" s="58" customFormat="1" ht="21.75" customHeight="1">
      <c r="A5" s="425" t="s">
        <v>2</v>
      </c>
      <c r="B5" s="425" t="s">
        <v>277</v>
      </c>
      <c r="C5" s="425" t="s">
        <v>4</v>
      </c>
      <c r="D5" s="425" t="s">
        <v>11</v>
      </c>
      <c r="E5" s="427" t="s">
        <v>12</v>
      </c>
      <c r="F5" s="428"/>
      <c r="G5" s="428"/>
      <c r="H5" s="428"/>
      <c r="I5" s="428"/>
      <c r="J5" s="428"/>
      <c r="K5" s="428"/>
      <c r="L5" s="428"/>
      <c r="M5" s="428"/>
      <c r="N5" s="428"/>
      <c r="O5" s="428"/>
      <c r="P5" s="428"/>
      <c r="Q5" s="428"/>
      <c r="R5" s="428"/>
      <c r="S5" s="428"/>
      <c r="T5" s="428"/>
      <c r="U5" s="428"/>
      <c r="V5" s="428"/>
      <c r="W5" s="429"/>
      <c r="X5" s="56"/>
      <c r="Y5" s="56"/>
      <c r="Z5" s="56"/>
      <c r="AA5" s="56"/>
      <c r="AB5" s="57"/>
      <c r="AC5" s="33"/>
      <c r="AD5" s="33"/>
    </row>
    <row r="6" spans="1:39" s="58" customFormat="1" ht="71.25" customHeight="1">
      <c r="A6" s="426"/>
      <c r="B6" s="426"/>
      <c r="C6" s="426"/>
      <c r="D6" s="426"/>
      <c r="E6" s="4" t="s">
        <v>207</v>
      </c>
      <c r="F6" s="4" t="s">
        <v>208</v>
      </c>
      <c r="G6" s="4" t="s">
        <v>209</v>
      </c>
      <c r="H6" s="4" t="s">
        <v>210</v>
      </c>
      <c r="I6" s="4" t="s">
        <v>211</v>
      </c>
      <c r="J6" s="4" t="s">
        <v>212</v>
      </c>
      <c r="K6" s="4" t="s">
        <v>213</v>
      </c>
      <c r="L6" s="4" t="s">
        <v>214</v>
      </c>
      <c r="M6" s="27" t="s">
        <v>17</v>
      </c>
      <c r="N6" s="27" t="s">
        <v>18</v>
      </c>
      <c r="O6" s="27" t="s">
        <v>19</v>
      </c>
      <c r="P6" s="27" t="s">
        <v>20</v>
      </c>
      <c r="Q6" s="27" t="s">
        <v>21</v>
      </c>
      <c r="R6" s="27" t="s">
        <v>22</v>
      </c>
      <c r="S6" s="27" t="s">
        <v>23</v>
      </c>
      <c r="T6" s="27" t="s">
        <v>24</v>
      </c>
      <c r="U6" s="27" t="s">
        <v>25</v>
      </c>
      <c r="V6" s="27" t="s">
        <v>26</v>
      </c>
      <c r="W6" s="27" t="s">
        <v>27</v>
      </c>
      <c r="X6" s="59" t="s">
        <v>28</v>
      </c>
      <c r="Y6" s="27" t="s">
        <v>29</v>
      </c>
      <c r="Z6" s="27" t="s">
        <v>30</v>
      </c>
      <c r="AA6" s="27" t="s">
        <v>31</v>
      </c>
      <c r="AB6" s="27" t="s">
        <v>32</v>
      </c>
      <c r="AC6" s="33"/>
      <c r="AD6" s="33"/>
    </row>
    <row r="7" spans="1:39" s="26" customFormat="1" ht="30.75" customHeight="1">
      <c r="A7" s="6" t="s">
        <v>38</v>
      </c>
      <c r="B7" s="6" t="s">
        <v>39</v>
      </c>
      <c r="C7" s="6" t="s">
        <v>40</v>
      </c>
      <c r="D7" s="6" t="s">
        <v>278</v>
      </c>
      <c r="E7" s="6" t="s">
        <v>42</v>
      </c>
      <c r="F7" s="6" t="s">
        <v>44</v>
      </c>
      <c r="G7" s="6" t="s">
        <v>45</v>
      </c>
      <c r="H7" s="6" t="s">
        <v>46</v>
      </c>
      <c r="I7" s="6" t="s">
        <v>47</v>
      </c>
      <c r="J7" s="6" t="s">
        <v>48</v>
      </c>
      <c r="K7" s="6" t="s">
        <v>49</v>
      </c>
      <c r="L7" s="6" t="s">
        <v>50</v>
      </c>
      <c r="M7" s="6" t="s">
        <v>51</v>
      </c>
      <c r="N7" s="6" t="s">
        <v>52</v>
      </c>
      <c r="O7" s="6" t="s">
        <v>53</v>
      </c>
      <c r="P7" s="6" t="s">
        <v>54</v>
      </c>
      <c r="Q7" s="6" t="s">
        <v>55</v>
      </c>
      <c r="R7" s="6" t="s">
        <v>56</v>
      </c>
      <c r="S7" s="6" t="s">
        <v>57</v>
      </c>
      <c r="T7" s="6" t="s">
        <v>58</v>
      </c>
      <c r="U7" s="6" t="s">
        <v>59</v>
      </c>
      <c r="V7" s="6" t="s">
        <v>60</v>
      </c>
      <c r="W7" s="6" t="s">
        <v>61</v>
      </c>
      <c r="X7" s="60" t="s">
        <v>62</v>
      </c>
      <c r="Y7" s="6" t="s">
        <v>63</v>
      </c>
      <c r="Z7" s="6" t="s">
        <v>64</v>
      </c>
      <c r="AA7" s="6" t="s">
        <v>65</v>
      </c>
      <c r="AB7" s="6" t="s">
        <v>66</v>
      </c>
    </row>
    <row r="8" spans="1:39" s="58" customFormat="1" ht="50.25" customHeight="1">
      <c r="A8" s="27">
        <v>1</v>
      </c>
      <c r="B8" s="29" t="s">
        <v>279</v>
      </c>
      <c r="C8" s="27" t="s">
        <v>280</v>
      </c>
      <c r="D8" s="4">
        <v>588.57282980000014</v>
      </c>
      <c r="E8" s="4">
        <v>94.589300000000009</v>
      </c>
      <c r="F8" s="4">
        <v>20.572400000000002</v>
      </c>
      <c r="G8" s="4">
        <v>24.53</v>
      </c>
      <c r="H8" s="4">
        <v>53.870900000000006</v>
      </c>
      <c r="I8" s="4">
        <v>69.121529800000005</v>
      </c>
      <c r="J8" s="4">
        <v>47.73</v>
      </c>
      <c r="K8" s="4">
        <v>133.9623</v>
      </c>
      <c r="L8" s="4">
        <v>144.19640000000001</v>
      </c>
      <c r="M8" s="4">
        <v>0</v>
      </c>
      <c r="N8" s="4">
        <v>0</v>
      </c>
      <c r="O8" s="4">
        <v>0</v>
      </c>
      <c r="P8" s="4">
        <v>0</v>
      </c>
      <c r="Q8" s="4">
        <v>0</v>
      </c>
      <c r="R8" s="4">
        <v>0</v>
      </c>
      <c r="S8" s="4">
        <v>0</v>
      </c>
      <c r="T8" s="4">
        <v>0</v>
      </c>
      <c r="U8" s="4">
        <v>0</v>
      </c>
      <c r="V8" s="4">
        <v>0</v>
      </c>
      <c r="W8" s="4">
        <v>0</v>
      </c>
      <c r="X8" s="61" t="e">
        <v>#REF!</v>
      </c>
      <c r="Y8" s="62" t="e">
        <v>#REF!</v>
      </c>
      <c r="Z8" s="62" t="e">
        <v>#REF!</v>
      </c>
      <c r="AA8" s="62" t="e">
        <v>#REF!</v>
      </c>
      <c r="AB8" s="62" t="e">
        <v>#REF!</v>
      </c>
      <c r="AC8" s="63">
        <v>419.52459292329723</v>
      </c>
      <c r="AD8" s="63">
        <v>0</v>
      </c>
    </row>
    <row r="9" spans="1:39" ht="20.100000000000001" customHeight="1">
      <c r="A9" s="64" t="s">
        <v>281</v>
      </c>
      <c r="B9" s="37" t="s">
        <v>282</v>
      </c>
      <c r="C9" s="31" t="s">
        <v>283</v>
      </c>
      <c r="D9" s="65">
        <v>59.783000000000001</v>
      </c>
      <c r="E9" s="65">
        <v>4</v>
      </c>
      <c r="F9" s="65">
        <v>0</v>
      </c>
      <c r="G9" s="65">
        <v>0.02</v>
      </c>
      <c r="H9" s="65">
        <v>1.7000000000000001E-2</v>
      </c>
      <c r="I9" s="65">
        <v>0</v>
      </c>
      <c r="J9" s="65">
        <v>0.91999999999999993</v>
      </c>
      <c r="K9" s="65">
        <v>20.412299999999998</v>
      </c>
      <c r="L9" s="65">
        <v>34.413699999999999</v>
      </c>
      <c r="M9" s="65">
        <v>0</v>
      </c>
      <c r="N9" s="65">
        <v>0</v>
      </c>
      <c r="O9" s="65">
        <v>0</v>
      </c>
      <c r="P9" s="65">
        <v>0</v>
      </c>
      <c r="Q9" s="65">
        <v>0</v>
      </c>
      <c r="R9" s="65">
        <v>0</v>
      </c>
      <c r="S9" s="65">
        <v>0</v>
      </c>
      <c r="T9" s="65">
        <v>0</v>
      </c>
      <c r="U9" s="65">
        <v>0</v>
      </c>
      <c r="V9" s="65">
        <v>0</v>
      </c>
      <c r="W9" s="65">
        <v>0</v>
      </c>
      <c r="X9" s="66" t="e">
        <v>#REF!</v>
      </c>
      <c r="Y9" s="38" t="e">
        <v>#REF!</v>
      </c>
      <c r="Z9" s="38" t="e">
        <v>#REF!</v>
      </c>
      <c r="AA9" s="38" t="e">
        <v>#REF!</v>
      </c>
      <c r="AB9" s="38" t="e">
        <v>#REF!</v>
      </c>
      <c r="AC9" s="2">
        <v>21.286785383514353</v>
      </c>
      <c r="AD9" s="63">
        <v>0</v>
      </c>
    </row>
    <row r="10" spans="1:39" ht="32.25" customHeight="1">
      <c r="A10" s="64"/>
      <c r="B10" s="40" t="s">
        <v>284</v>
      </c>
      <c r="C10" s="31" t="s">
        <v>285</v>
      </c>
      <c r="D10" s="65">
        <v>51.286000000000001</v>
      </c>
      <c r="E10" s="65">
        <v>0</v>
      </c>
      <c r="F10" s="65">
        <v>0</v>
      </c>
      <c r="G10" s="65">
        <v>0</v>
      </c>
      <c r="H10" s="65">
        <v>1.4999999999999999E-2</v>
      </c>
      <c r="I10" s="65">
        <v>0</v>
      </c>
      <c r="J10" s="65">
        <v>0.91999999999999993</v>
      </c>
      <c r="K10" s="65">
        <v>17.374299999999998</v>
      </c>
      <c r="L10" s="65">
        <v>32.976700000000001</v>
      </c>
      <c r="M10" s="65">
        <v>0</v>
      </c>
      <c r="N10" s="65">
        <v>0</v>
      </c>
      <c r="O10" s="65">
        <v>0</v>
      </c>
      <c r="P10" s="65">
        <v>0</v>
      </c>
      <c r="Q10" s="65">
        <v>0</v>
      </c>
      <c r="R10" s="65">
        <v>0</v>
      </c>
      <c r="S10" s="65">
        <v>0</v>
      </c>
      <c r="T10" s="65">
        <v>0</v>
      </c>
      <c r="U10" s="65">
        <v>0</v>
      </c>
      <c r="V10" s="65">
        <v>0</v>
      </c>
      <c r="W10" s="65">
        <v>0</v>
      </c>
      <c r="X10" s="66" t="e">
        <v>#REF!</v>
      </c>
      <c r="Y10" s="38" t="e">
        <v>#REF!</v>
      </c>
      <c r="Z10" s="38" t="e">
        <v>#REF!</v>
      </c>
      <c r="AA10" s="38" t="e">
        <v>#REF!</v>
      </c>
      <c r="AB10" s="38" t="e">
        <v>#REF!</v>
      </c>
      <c r="AC10" s="2">
        <v>19.516785383514353</v>
      </c>
      <c r="AD10" s="63">
        <v>0</v>
      </c>
    </row>
    <row r="11" spans="1:39" ht="31.5">
      <c r="A11" s="64"/>
      <c r="B11" s="40" t="s">
        <v>286</v>
      </c>
      <c r="C11" s="31" t="s">
        <v>287</v>
      </c>
      <c r="D11" s="65">
        <v>8.4969999999999981</v>
      </c>
      <c r="E11" s="65">
        <v>4</v>
      </c>
      <c r="F11" s="65">
        <v>0</v>
      </c>
      <c r="G11" s="65">
        <v>0.02</v>
      </c>
      <c r="H11" s="65">
        <v>2E-3</v>
      </c>
      <c r="I11" s="65">
        <v>0</v>
      </c>
      <c r="J11" s="65">
        <v>0</v>
      </c>
      <c r="K11" s="65">
        <v>3.0379999999999994</v>
      </c>
      <c r="L11" s="65">
        <v>1.4369999999999998</v>
      </c>
      <c r="M11" s="65">
        <v>0</v>
      </c>
      <c r="N11" s="65">
        <v>0</v>
      </c>
      <c r="O11" s="65">
        <v>0</v>
      </c>
      <c r="P11" s="65">
        <v>0</v>
      </c>
      <c r="Q11" s="65">
        <v>0</v>
      </c>
      <c r="R11" s="65">
        <v>0</v>
      </c>
      <c r="S11" s="65">
        <v>0</v>
      </c>
      <c r="T11" s="65">
        <v>0</v>
      </c>
      <c r="U11" s="65">
        <v>0</v>
      </c>
      <c r="V11" s="65">
        <v>0</v>
      </c>
      <c r="W11" s="65">
        <v>0</v>
      </c>
      <c r="X11" s="66" t="e">
        <v>#REF!</v>
      </c>
      <c r="Y11" s="38" t="e">
        <v>#REF!</v>
      </c>
      <c r="Z11" s="38" t="e">
        <v>#REF!</v>
      </c>
      <c r="AA11" s="38" t="e">
        <v>#REF!</v>
      </c>
      <c r="AB11" s="38" t="e">
        <v>#REF!</v>
      </c>
      <c r="AC11" s="2">
        <v>1.7700000000000002</v>
      </c>
      <c r="AD11" s="63"/>
    </row>
    <row r="12" spans="1:39" ht="20.100000000000001" hidden="1" customHeight="1">
      <c r="A12" s="64"/>
      <c r="B12" s="40" t="s">
        <v>80</v>
      </c>
      <c r="C12" s="31" t="s">
        <v>288</v>
      </c>
      <c r="D12" s="65">
        <v>0</v>
      </c>
      <c r="E12" s="65">
        <v>0</v>
      </c>
      <c r="F12" s="65">
        <v>0</v>
      </c>
      <c r="G12" s="65">
        <v>0</v>
      </c>
      <c r="H12" s="65">
        <v>0</v>
      </c>
      <c r="I12" s="65">
        <v>0</v>
      </c>
      <c r="J12" s="65">
        <v>0</v>
      </c>
      <c r="K12" s="65">
        <v>0</v>
      </c>
      <c r="L12" s="65">
        <v>0</v>
      </c>
      <c r="M12" s="65">
        <v>0</v>
      </c>
      <c r="N12" s="65">
        <v>0</v>
      </c>
      <c r="O12" s="65">
        <v>0</v>
      </c>
      <c r="P12" s="65">
        <v>0</v>
      </c>
      <c r="Q12" s="65">
        <v>0</v>
      </c>
      <c r="R12" s="65">
        <v>0</v>
      </c>
      <c r="S12" s="65">
        <v>0</v>
      </c>
      <c r="T12" s="65">
        <v>0</v>
      </c>
      <c r="U12" s="65">
        <v>0</v>
      </c>
      <c r="V12" s="65">
        <v>0</v>
      </c>
      <c r="W12" s="65">
        <v>0</v>
      </c>
      <c r="X12" s="66" t="e">
        <v>#REF!</v>
      </c>
      <c r="Y12" s="38" t="e">
        <v>#REF!</v>
      </c>
      <c r="Z12" s="38" t="e">
        <v>#REF!</v>
      </c>
      <c r="AA12" s="38" t="e">
        <v>#REF!</v>
      </c>
      <c r="AB12" s="38" t="e">
        <v>#REF!</v>
      </c>
      <c r="AC12" s="2">
        <v>0</v>
      </c>
      <c r="AD12" s="63">
        <v>0</v>
      </c>
    </row>
    <row r="13" spans="1:39">
      <c r="A13" s="6" t="s">
        <v>289</v>
      </c>
      <c r="B13" s="37" t="s">
        <v>83</v>
      </c>
      <c r="C13" s="31" t="s">
        <v>290</v>
      </c>
      <c r="D13" s="65">
        <v>93.645100000000014</v>
      </c>
      <c r="E13" s="65">
        <v>17.000900000000001</v>
      </c>
      <c r="F13" s="65">
        <v>1.39</v>
      </c>
      <c r="G13" s="65">
        <v>7.75</v>
      </c>
      <c r="H13" s="65">
        <v>5.3673999999999999</v>
      </c>
      <c r="I13" s="65">
        <v>4.37</v>
      </c>
      <c r="J13" s="65">
        <v>8.42</v>
      </c>
      <c r="K13" s="65">
        <v>30.730199999999996</v>
      </c>
      <c r="L13" s="65">
        <v>18.616599999999998</v>
      </c>
      <c r="M13" s="65">
        <v>0</v>
      </c>
      <c r="N13" s="65">
        <v>0</v>
      </c>
      <c r="O13" s="65">
        <v>0</v>
      </c>
      <c r="P13" s="65">
        <v>0</v>
      </c>
      <c r="Q13" s="65">
        <v>0</v>
      </c>
      <c r="R13" s="65">
        <v>0</v>
      </c>
      <c r="S13" s="65">
        <v>0</v>
      </c>
      <c r="T13" s="65">
        <v>0</v>
      </c>
      <c r="U13" s="65">
        <v>0</v>
      </c>
      <c r="V13" s="65">
        <v>0</v>
      </c>
      <c r="W13" s="65">
        <v>0</v>
      </c>
      <c r="X13" s="66" t="e">
        <v>#REF!</v>
      </c>
      <c r="Y13" s="38" t="e">
        <v>#REF!</v>
      </c>
      <c r="Z13" s="38" t="e">
        <v>#REF!</v>
      </c>
      <c r="AA13" s="38" t="e">
        <v>#REF!</v>
      </c>
      <c r="AB13" s="38" t="e">
        <v>#REF!</v>
      </c>
      <c r="AC13" s="2">
        <v>79.953813068114883</v>
      </c>
      <c r="AD13" s="63">
        <v>0</v>
      </c>
    </row>
    <row r="14" spans="1:39">
      <c r="A14" s="41" t="s">
        <v>85</v>
      </c>
      <c r="B14" s="37" t="s">
        <v>86</v>
      </c>
      <c r="C14" s="31" t="s">
        <v>291</v>
      </c>
      <c r="D14" s="65">
        <v>72.919919999999991</v>
      </c>
      <c r="E14" s="65">
        <v>13.5389</v>
      </c>
      <c r="F14" s="65">
        <v>2.6323999999999996</v>
      </c>
      <c r="G14" s="65">
        <v>8.1</v>
      </c>
      <c r="H14" s="65">
        <v>6.3338200000000002</v>
      </c>
      <c r="I14" s="65">
        <v>4.41</v>
      </c>
      <c r="J14" s="65">
        <v>5.92</v>
      </c>
      <c r="K14" s="65">
        <v>19.415700000000001</v>
      </c>
      <c r="L14" s="65">
        <v>12.569099999999999</v>
      </c>
      <c r="M14" s="65">
        <v>0</v>
      </c>
      <c r="N14" s="65">
        <v>0</v>
      </c>
      <c r="O14" s="65">
        <v>0</v>
      </c>
      <c r="P14" s="65">
        <v>0</v>
      </c>
      <c r="Q14" s="65">
        <v>0</v>
      </c>
      <c r="R14" s="65">
        <v>0</v>
      </c>
      <c r="S14" s="65">
        <v>0</v>
      </c>
      <c r="T14" s="65">
        <v>0</v>
      </c>
      <c r="U14" s="65">
        <v>0</v>
      </c>
      <c r="V14" s="65">
        <v>0</v>
      </c>
      <c r="W14" s="65">
        <v>0</v>
      </c>
      <c r="X14" s="66" t="e">
        <v>#REF!</v>
      </c>
      <c r="Y14" s="38" t="e">
        <v>#REF!</v>
      </c>
      <c r="Z14" s="38" t="e">
        <v>#REF!</v>
      </c>
      <c r="AA14" s="38" t="e">
        <v>#REF!</v>
      </c>
      <c r="AB14" s="38" t="e">
        <v>#REF!</v>
      </c>
      <c r="AC14" s="2">
        <v>45.203149869495661</v>
      </c>
      <c r="AD14" s="63">
        <v>0</v>
      </c>
    </row>
    <row r="15" spans="1:39" ht="20.100000000000001" customHeight="1">
      <c r="A15" s="6" t="s">
        <v>292</v>
      </c>
      <c r="B15" s="37" t="s">
        <v>89</v>
      </c>
      <c r="C15" s="31" t="s">
        <v>293</v>
      </c>
      <c r="D15" s="65">
        <v>8.2899999999999991</v>
      </c>
      <c r="E15" s="65">
        <v>1.47</v>
      </c>
      <c r="F15" s="65">
        <v>0</v>
      </c>
      <c r="G15" s="65">
        <v>0</v>
      </c>
      <c r="H15" s="65">
        <v>0.37</v>
      </c>
      <c r="I15" s="65">
        <v>0</v>
      </c>
      <c r="J15" s="65">
        <v>6.2</v>
      </c>
      <c r="K15" s="65">
        <v>0.25</v>
      </c>
      <c r="L15" s="65">
        <v>0</v>
      </c>
      <c r="M15" s="65">
        <v>0</v>
      </c>
      <c r="N15" s="65">
        <v>0</v>
      </c>
      <c r="O15" s="65">
        <v>0</v>
      </c>
      <c r="P15" s="65">
        <v>0</v>
      </c>
      <c r="Q15" s="65">
        <v>0</v>
      </c>
      <c r="R15" s="65">
        <v>0</v>
      </c>
      <c r="S15" s="65">
        <v>0</v>
      </c>
      <c r="T15" s="65">
        <v>0</v>
      </c>
      <c r="U15" s="65">
        <v>0</v>
      </c>
      <c r="V15" s="65">
        <v>0</v>
      </c>
      <c r="W15" s="65">
        <v>0</v>
      </c>
      <c r="X15" s="66" t="e">
        <v>#REF!</v>
      </c>
      <c r="Y15" s="38" t="e">
        <v>#REF!</v>
      </c>
      <c r="Z15" s="38" t="e">
        <v>#REF!</v>
      </c>
      <c r="AA15" s="38" t="e">
        <v>#REF!</v>
      </c>
      <c r="AB15" s="38" t="e">
        <v>#REF!</v>
      </c>
      <c r="AC15" s="2">
        <v>25.47</v>
      </c>
      <c r="AD15" s="63">
        <v>260.04454460217227</v>
      </c>
      <c r="AE15" s="63">
        <v>12.35</v>
      </c>
      <c r="AF15" s="63">
        <v>8.98</v>
      </c>
      <c r="AG15" s="63">
        <v>13.280000000000001</v>
      </c>
      <c r="AH15" s="63">
        <v>19.45</v>
      </c>
      <c r="AI15" s="63">
        <v>102.16942</v>
      </c>
      <c r="AJ15" s="63">
        <v>10.65</v>
      </c>
      <c r="AK15" s="63">
        <v>59.755124602172273</v>
      </c>
      <c r="AL15" s="63">
        <v>33.410000000000004</v>
      </c>
      <c r="AM15" s="63">
        <v>0</v>
      </c>
    </row>
    <row r="16" spans="1:39" ht="20.100000000000001" customHeight="1">
      <c r="A16" s="6" t="s">
        <v>294</v>
      </c>
      <c r="B16" s="37" t="s">
        <v>92</v>
      </c>
      <c r="C16" s="31" t="s">
        <v>295</v>
      </c>
      <c r="D16" s="65">
        <v>0</v>
      </c>
      <c r="E16" s="65">
        <v>0</v>
      </c>
      <c r="F16" s="65">
        <v>0</v>
      </c>
      <c r="G16" s="65">
        <v>0</v>
      </c>
      <c r="H16" s="65">
        <v>0</v>
      </c>
      <c r="I16" s="65">
        <v>0</v>
      </c>
      <c r="J16" s="65">
        <v>0</v>
      </c>
      <c r="K16" s="65">
        <v>0</v>
      </c>
      <c r="L16" s="65">
        <v>0</v>
      </c>
      <c r="M16" s="65">
        <v>0</v>
      </c>
      <c r="N16" s="65">
        <v>0</v>
      </c>
      <c r="O16" s="65">
        <v>0</v>
      </c>
      <c r="P16" s="65">
        <v>0</v>
      </c>
      <c r="Q16" s="65">
        <v>0</v>
      </c>
      <c r="R16" s="65">
        <v>0</v>
      </c>
      <c r="S16" s="65">
        <v>0</v>
      </c>
      <c r="T16" s="65">
        <v>0</v>
      </c>
      <c r="U16" s="65">
        <v>0</v>
      </c>
      <c r="V16" s="65">
        <v>0</v>
      </c>
      <c r="W16" s="65">
        <v>0</v>
      </c>
      <c r="X16" s="66" t="e">
        <v>#REF!</v>
      </c>
      <c r="Y16" s="38" t="e">
        <v>#REF!</v>
      </c>
      <c r="Z16" s="38" t="e">
        <v>#REF!</v>
      </c>
      <c r="AA16" s="38" t="e">
        <v>#REF!</v>
      </c>
      <c r="AB16" s="38" t="e">
        <v>#REF!</v>
      </c>
      <c r="AC16" s="2">
        <v>0</v>
      </c>
      <c r="AD16" s="63">
        <v>0</v>
      </c>
    </row>
    <row r="17" spans="1:30" ht="20.100000000000001" customHeight="1">
      <c r="A17" s="6" t="s">
        <v>232</v>
      </c>
      <c r="B17" s="37" t="s">
        <v>95</v>
      </c>
      <c r="C17" s="31" t="s">
        <v>296</v>
      </c>
      <c r="D17" s="65">
        <v>322.60912980000001</v>
      </c>
      <c r="E17" s="65">
        <v>53.959500000000006</v>
      </c>
      <c r="F17" s="65">
        <v>16.45</v>
      </c>
      <c r="G17" s="65">
        <v>8.16</v>
      </c>
      <c r="H17" s="65">
        <v>37.757000000000005</v>
      </c>
      <c r="I17" s="65">
        <v>56.3215298</v>
      </c>
      <c r="J17" s="65">
        <v>22.79</v>
      </c>
      <c r="K17" s="65">
        <v>51.564100000000003</v>
      </c>
      <c r="L17" s="65">
        <v>75.606999999999999</v>
      </c>
      <c r="M17" s="65">
        <v>0</v>
      </c>
      <c r="N17" s="65">
        <v>0</v>
      </c>
      <c r="O17" s="65">
        <v>0</v>
      </c>
      <c r="P17" s="65">
        <v>0</v>
      </c>
      <c r="Q17" s="65">
        <v>0</v>
      </c>
      <c r="R17" s="65">
        <v>0</v>
      </c>
      <c r="S17" s="65">
        <v>0</v>
      </c>
      <c r="T17" s="65">
        <v>0</v>
      </c>
      <c r="U17" s="65">
        <v>0</v>
      </c>
      <c r="V17" s="65">
        <v>0</v>
      </c>
      <c r="W17" s="65">
        <v>0</v>
      </c>
      <c r="X17" s="66" t="e">
        <v>#REF!</v>
      </c>
      <c r="Y17" s="38" t="e">
        <v>#REF!</v>
      </c>
      <c r="Z17" s="38" t="e">
        <v>#REF!</v>
      </c>
      <c r="AA17" s="38" t="e">
        <v>#REF!</v>
      </c>
      <c r="AB17" s="38" t="e">
        <v>#REF!</v>
      </c>
      <c r="AC17" s="2">
        <v>234.57454460217227</v>
      </c>
      <c r="AD17" s="63">
        <v>0</v>
      </c>
    </row>
    <row r="18" spans="1:30" ht="20.100000000000001" customHeight="1">
      <c r="A18" s="6"/>
      <c r="B18" s="16" t="s">
        <v>97</v>
      </c>
      <c r="C18" s="15" t="s">
        <v>297</v>
      </c>
      <c r="D18" s="65">
        <v>0</v>
      </c>
      <c r="E18" s="65">
        <v>0</v>
      </c>
      <c r="F18" s="65">
        <v>0</v>
      </c>
      <c r="G18" s="65">
        <v>0</v>
      </c>
      <c r="H18" s="65">
        <v>0</v>
      </c>
      <c r="I18" s="65">
        <v>0</v>
      </c>
      <c r="J18" s="65">
        <v>0</v>
      </c>
      <c r="K18" s="65">
        <v>0</v>
      </c>
      <c r="L18" s="65">
        <v>0</v>
      </c>
      <c r="M18" s="65">
        <v>0</v>
      </c>
      <c r="N18" s="65">
        <v>0</v>
      </c>
      <c r="O18" s="65">
        <v>0</v>
      </c>
      <c r="P18" s="65">
        <v>0</v>
      </c>
      <c r="Q18" s="65">
        <v>0</v>
      </c>
      <c r="R18" s="65">
        <v>0</v>
      </c>
      <c r="S18" s="65">
        <v>0</v>
      </c>
      <c r="T18" s="65">
        <v>0</v>
      </c>
      <c r="U18" s="65">
        <v>0</v>
      </c>
      <c r="V18" s="65">
        <v>0</v>
      </c>
      <c r="W18" s="65">
        <v>0</v>
      </c>
      <c r="X18" s="66"/>
      <c r="Y18" s="38"/>
      <c r="Z18" s="38"/>
      <c r="AA18" s="38"/>
      <c r="AB18" s="38"/>
      <c r="AC18" s="2"/>
      <c r="AD18" s="63"/>
    </row>
    <row r="19" spans="1:30" ht="20.100000000000001" customHeight="1">
      <c r="A19" s="6" t="s">
        <v>99</v>
      </c>
      <c r="B19" s="37" t="s">
        <v>100</v>
      </c>
      <c r="C19" s="31" t="s">
        <v>298</v>
      </c>
      <c r="D19" s="65">
        <v>31.095680000000002</v>
      </c>
      <c r="E19" s="65">
        <v>4.62</v>
      </c>
      <c r="F19" s="65">
        <v>0.1</v>
      </c>
      <c r="G19" s="65">
        <v>0.5</v>
      </c>
      <c r="H19" s="65">
        <v>4.0256799999999995</v>
      </c>
      <c r="I19" s="65">
        <v>4.0199999999999996</v>
      </c>
      <c r="J19" s="65">
        <v>3.48</v>
      </c>
      <c r="K19" s="65">
        <v>11.36</v>
      </c>
      <c r="L19" s="65">
        <v>2.99</v>
      </c>
      <c r="M19" s="65">
        <v>0</v>
      </c>
      <c r="N19" s="65">
        <v>0</v>
      </c>
      <c r="O19" s="65">
        <v>0</v>
      </c>
      <c r="P19" s="65">
        <v>0</v>
      </c>
      <c r="Q19" s="65">
        <v>0</v>
      </c>
      <c r="R19" s="65">
        <v>0</v>
      </c>
      <c r="S19" s="65">
        <v>0</v>
      </c>
      <c r="T19" s="65">
        <v>0</v>
      </c>
      <c r="U19" s="65">
        <v>0</v>
      </c>
      <c r="V19" s="65">
        <v>0</v>
      </c>
      <c r="W19" s="65">
        <v>0</v>
      </c>
      <c r="X19" s="66" t="e">
        <v>#REF!</v>
      </c>
      <c r="Y19" s="38" t="e">
        <v>#REF!</v>
      </c>
      <c r="Z19" s="38" t="e">
        <v>#REF!</v>
      </c>
      <c r="AA19" s="38" t="e">
        <v>#REF!</v>
      </c>
      <c r="AB19" s="38" t="e">
        <v>#REF!</v>
      </c>
      <c r="AC19" s="2">
        <v>12.8063</v>
      </c>
      <c r="AD19" s="63">
        <v>0</v>
      </c>
    </row>
    <row r="20" spans="1:30" ht="20.100000000000001" customHeight="1">
      <c r="A20" s="6" t="s">
        <v>233</v>
      </c>
      <c r="B20" s="37" t="s">
        <v>103</v>
      </c>
      <c r="C20" s="31" t="s">
        <v>299</v>
      </c>
      <c r="D20" s="65">
        <v>0</v>
      </c>
      <c r="E20" s="65">
        <v>0</v>
      </c>
      <c r="F20" s="65">
        <v>0</v>
      </c>
      <c r="G20" s="65">
        <v>0</v>
      </c>
      <c r="H20" s="65">
        <v>0</v>
      </c>
      <c r="I20" s="65">
        <v>0</v>
      </c>
      <c r="J20" s="65">
        <v>0</v>
      </c>
      <c r="K20" s="65">
        <v>0</v>
      </c>
      <c r="L20" s="65">
        <v>0</v>
      </c>
      <c r="M20" s="65">
        <v>0</v>
      </c>
      <c r="N20" s="65">
        <v>0</v>
      </c>
      <c r="O20" s="65">
        <v>0</v>
      </c>
      <c r="P20" s="65">
        <v>0</v>
      </c>
      <c r="Q20" s="65">
        <v>0</v>
      </c>
      <c r="R20" s="65">
        <v>0</v>
      </c>
      <c r="S20" s="65">
        <v>0</v>
      </c>
      <c r="T20" s="65">
        <v>0</v>
      </c>
      <c r="U20" s="65">
        <v>0</v>
      </c>
      <c r="V20" s="65">
        <v>0</v>
      </c>
      <c r="W20" s="65">
        <v>0</v>
      </c>
      <c r="X20" s="66" t="e">
        <v>#REF!</v>
      </c>
      <c r="Y20" s="38" t="e">
        <v>#REF!</v>
      </c>
      <c r="Z20" s="38" t="e">
        <v>#REF!</v>
      </c>
      <c r="AA20" s="38" t="e">
        <v>#REF!</v>
      </c>
      <c r="AB20" s="38" t="e">
        <v>#REF!</v>
      </c>
      <c r="AC20" s="2">
        <v>0</v>
      </c>
      <c r="AD20" s="63">
        <v>0</v>
      </c>
    </row>
    <row r="21" spans="1:30" ht="20.100000000000001" customHeight="1">
      <c r="A21" s="31" t="s">
        <v>105</v>
      </c>
      <c r="B21" s="37" t="s">
        <v>106</v>
      </c>
      <c r="C21" s="31" t="s">
        <v>300</v>
      </c>
      <c r="D21" s="65">
        <v>0.23</v>
      </c>
      <c r="E21" s="65">
        <v>0</v>
      </c>
      <c r="F21" s="65">
        <v>0</v>
      </c>
      <c r="G21" s="65">
        <v>0</v>
      </c>
      <c r="H21" s="65">
        <v>0</v>
      </c>
      <c r="I21" s="65">
        <v>0</v>
      </c>
      <c r="J21" s="65">
        <v>0</v>
      </c>
      <c r="K21" s="65">
        <v>0.23</v>
      </c>
      <c r="L21" s="65">
        <v>0</v>
      </c>
      <c r="M21" s="65">
        <v>0</v>
      </c>
      <c r="N21" s="65">
        <v>0</v>
      </c>
      <c r="O21" s="65">
        <v>0</v>
      </c>
      <c r="P21" s="65">
        <v>0</v>
      </c>
      <c r="Q21" s="65">
        <v>0</v>
      </c>
      <c r="R21" s="65">
        <v>0</v>
      </c>
      <c r="S21" s="65">
        <v>0</v>
      </c>
      <c r="T21" s="65">
        <v>0</v>
      </c>
      <c r="U21" s="65">
        <v>0</v>
      </c>
      <c r="V21" s="65">
        <v>0</v>
      </c>
      <c r="W21" s="65">
        <v>0</v>
      </c>
      <c r="X21" s="66" t="e">
        <v>#REF!</v>
      </c>
      <c r="Y21" s="38" t="e">
        <v>#REF!</v>
      </c>
      <c r="Z21" s="38" t="e">
        <v>#REF!</v>
      </c>
      <c r="AA21" s="38" t="e">
        <v>#REF!</v>
      </c>
      <c r="AB21" s="38" t="e">
        <v>#REF!</v>
      </c>
      <c r="AC21" s="2">
        <v>0.23</v>
      </c>
      <c r="AD21" s="63">
        <v>0</v>
      </c>
    </row>
    <row r="22" spans="1:30" s="58" customFormat="1" ht="48" customHeight="1">
      <c r="A22" s="27">
        <v>2</v>
      </c>
      <c r="B22" s="29" t="s">
        <v>301</v>
      </c>
      <c r="C22" s="27"/>
      <c r="D22" s="4"/>
      <c r="E22" s="4"/>
      <c r="F22" s="4"/>
      <c r="G22" s="4"/>
      <c r="H22" s="4"/>
      <c r="I22" s="4"/>
      <c r="J22" s="4"/>
      <c r="K22" s="4"/>
      <c r="L22" s="4"/>
      <c r="M22" s="4"/>
      <c r="N22" s="4"/>
      <c r="O22" s="4"/>
      <c r="P22" s="4"/>
      <c r="Q22" s="4"/>
      <c r="R22" s="4"/>
      <c r="S22" s="4"/>
      <c r="T22" s="4"/>
      <c r="U22" s="4"/>
      <c r="V22" s="4"/>
      <c r="W22" s="4"/>
      <c r="X22" s="67"/>
      <c r="Y22" s="36"/>
      <c r="Z22" s="36"/>
      <c r="AA22" s="36"/>
      <c r="AB22" s="36"/>
      <c r="AC22" s="63"/>
      <c r="AD22" s="63"/>
    </row>
    <row r="23" spans="1:30" s="58" customFormat="1" ht="20.100000000000001" customHeight="1">
      <c r="A23" s="27"/>
      <c r="B23" s="40" t="s">
        <v>302</v>
      </c>
      <c r="C23" s="27"/>
      <c r="D23" s="4"/>
      <c r="E23" s="4"/>
      <c r="F23" s="4"/>
      <c r="G23" s="4"/>
      <c r="H23" s="4"/>
      <c r="I23" s="4"/>
      <c r="J23" s="4"/>
      <c r="K23" s="4"/>
      <c r="L23" s="4"/>
      <c r="M23" s="4"/>
      <c r="N23" s="4"/>
      <c r="O23" s="4"/>
      <c r="P23" s="4"/>
      <c r="Q23" s="4"/>
      <c r="R23" s="4"/>
      <c r="S23" s="4"/>
      <c r="T23" s="4"/>
      <c r="U23" s="4"/>
      <c r="V23" s="4"/>
      <c r="W23" s="4"/>
      <c r="X23" s="67"/>
      <c r="Y23" s="36"/>
      <c r="Z23" s="36"/>
      <c r="AA23" s="36"/>
      <c r="AB23" s="36"/>
      <c r="AC23" s="63"/>
      <c r="AD23" s="63"/>
    </row>
    <row r="24" spans="1:30" ht="30" customHeight="1">
      <c r="A24" s="6" t="s">
        <v>303</v>
      </c>
      <c r="B24" s="37" t="s">
        <v>304</v>
      </c>
      <c r="C24" s="31" t="s">
        <v>305</v>
      </c>
      <c r="D24" s="65">
        <v>0</v>
      </c>
      <c r="E24" s="65">
        <v>0</v>
      </c>
      <c r="F24" s="65">
        <v>0</v>
      </c>
      <c r="G24" s="65">
        <v>0</v>
      </c>
      <c r="H24" s="65">
        <v>0</v>
      </c>
      <c r="I24" s="65">
        <v>0</v>
      </c>
      <c r="J24" s="65">
        <v>0</v>
      </c>
      <c r="K24" s="65">
        <v>0</v>
      </c>
      <c r="L24" s="65">
        <v>0</v>
      </c>
      <c r="M24" s="65">
        <v>0</v>
      </c>
      <c r="N24" s="65">
        <v>0</v>
      </c>
      <c r="O24" s="65">
        <v>0</v>
      </c>
      <c r="P24" s="65">
        <v>0</v>
      </c>
      <c r="Q24" s="65">
        <v>0</v>
      </c>
      <c r="R24" s="65">
        <v>0</v>
      </c>
      <c r="S24" s="65">
        <v>0</v>
      </c>
      <c r="T24" s="65">
        <v>0</v>
      </c>
      <c r="U24" s="65">
        <v>0</v>
      </c>
      <c r="V24" s="65">
        <v>0</v>
      </c>
      <c r="W24" s="65">
        <v>0</v>
      </c>
      <c r="X24" s="66">
        <v>0</v>
      </c>
      <c r="Y24" s="38">
        <v>0</v>
      </c>
      <c r="Z24" s="38">
        <v>0</v>
      </c>
      <c r="AA24" s="38">
        <v>0</v>
      </c>
      <c r="AB24" s="38">
        <v>0</v>
      </c>
      <c r="AC24" s="2">
        <v>0</v>
      </c>
      <c r="AD24" s="63">
        <v>0</v>
      </c>
    </row>
    <row r="25" spans="1:30" ht="30" customHeight="1">
      <c r="A25" s="64" t="s">
        <v>306</v>
      </c>
      <c r="B25" s="37" t="s">
        <v>307</v>
      </c>
      <c r="C25" s="31" t="s">
        <v>308</v>
      </c>
      <c r="D25" s="65">
        <v>0</v>
      </c>
      <c r="E25" s="65">
        <v>0</v>
      </c>
      <c r="F25" s="65">
        <v>0</v>
      </c>
      <c r="G25" s="65">
        <v>0</v>
      </c>
      <c r="H25" s="65">
        <v>0</v>
      </c>
      <c r="I25" s="65">
        <v>0</v>
      </c>
      <c r="J25" s="65">
        <v>0</v>
      </c>
      <c r="K25" s="65">
        <v>0</v>
      </c>
      <c r="L25" s="65">
        <v>0</v>
      </c>
      <c r="M25" s="65">
        <v>0</v>
      </c>
      <c r="N25" s="65">
        <v>0</v>
      </c>
      <c r="O25" s="65">
        <v>0</v>
      </c>
      <c r="P25" s="65">
        <v>0</v>
      </c>
      <c r="Q25" s="65">
        <v>0</v>
      </c>
      <c r="R25" s="65">
        <v>0</v>
      </c>
      <c r="S25" s="65">
        <v>0</v>
      </c>
      <c r="T25" s="65">
        <v>0</v>
      </c>
      <c r="U25" s="65">
        <v>0</v>
      </c>
      <c r="V25" s="65">
        <v>0</v>
      </c>
      <c r="W25" s="65">
        <v>0</v>
      </c>
      <c r="X25" s="66">
        <v>0</v>
      </c>
      <c r="Y25" s="38">
        <v>0</v>
      </c>
      <c r="Z25" s="38">
        <v>0</v>
      </c>
      <c r="AA25" s="38">
        <v>0</v>
      </c>
      <c r="AB25" s="38">
        <v>0</v>
      </c>
      <c r="AC25" s="2">
        <v>0</v>
      </c>
      <c r="AD25" s="63">
        <v>0</v>
      </c>
    </row>
    <row r="26" spans="1:30" ht="30" customHeight="1">
      <c r="A26" s="6" t="s">
        <v>309</v>
      </c>
      <c r="B26" s="37" t="s">
        <v>310</v>
      </c>
      <c r="C26" s="31" t="s">
        <v>311</v>
      </c>
      <c r="D26" s="65">
        <v>0</v>
      </c>
      <c r="E26" s="65">
        <v>0</v>
      </c>
      <c r="F26" s="65">
        <v>0</v>
      </c>
      <c r="G26" s="65">
        <v>0</v>
      </c>
      <c r="H26" s="65">
        <v>0</v>
      </c>
      <c r="I26" s="65">
        <v>0</v>
      </c>
      <c r="J26" s="65">
        <v>0</v>
      </c>
      <c r="K26" s="65">
        <v>0</v>
      </c>
      <c r="L26" s="65">
        <v>0</v>
      </c>
      <c r="M26" s="65">
        <v>0</v>
      </c>
      <c r="N26" s="65">
        <v>0</v>
      </c>
      <c r="O26" s="65">
        <v>0</v>
      </c>
      <c r="P26" s="65">
        <v>0</v>
      </c>
      <c r="Q26" s="65">
        <v>0</v>
      </c>
      <c r="R26" s="65">
        <v>0</v>
      </c>
      <c r="S26" s="65">
        <v>0</v>
      </c>
      <c r="T26" s="65">
        <v>0</v>
      </c>
      <c r="U26" s="65">
        <v>0</v>
      </c>
      <c r="V26" s="65">
        <v>0</v>
      </c>
      <c r="W26" s="65">
        <v>0</v>
      </c>
      <c r="X26" s="66">
        <v>0</v>
      </c>
      <c r="Y26" s="38">
        <v>0</v>
      </c>
      <c r="Z26" s="38">
        <v>0</v>
      </c>
      <c r="AA26" s="38">
        <v>0</v>
      </c>
      <c r="AB26" s="38">
        <v>0</v>
      </c>
      <c r="AC26" s="2">
        <v>0</v>
      </c>
      <c r="AD26" s="63">
        <v>0</v>
      </c>
    </row>
    <row r="27" spans="1:30" ht="30" customHeight="1">
      <c r="A27" s="31" t="s">
        <v>119</v>
      </c>
      <c r="B27" s="37" t="s">
        <v>312</v>
      </c>
      <c r="C27" s="31" t="s">
        <v>313</v>
      </c>
      <c r="D27" s="65">
        <v>0</v>
      </c>
      <c r="E27" s="65">
        <v>0</v>
      </c>
      <c r="F27" s="65">
        <v>0</v>
      </c>
      <c r="G27" s="65">
        <v>0</v>
      </c>
      <c r="H27" s="65">
        <v>0</v>
      </c>
      <c r="I27" s="65">
        <v>0</v>
      </c>
      <c r="J27" s="65">
        <v>0</v>
      </c>
      <c r="K27" s="65">
        <v>0</v>
      </c>
      <c r="L27" s="65">
        <v>0</v>
      </c>
      <c r="M27" s="65">
        <v>0</v>
      </c>
      <c r="N27" s="65">
        <v>0</v>
      </c>
      <c r="O27" s="65">
        <v>0</v>
      </c>
      <c r="P27" s="65">
        <v>0</v>
      </c>
      <c r="Q27" s="65">
        <v>0</v>
      </c>
      <c r="R27" s="65">
        <v>0</v>
      </c>
      <c r="S27" s="65">
        <v>0</v>
      </c>
      <c r="T27" s="65">
        <v>0</v>
      </c>
      <c r="U27" s="65">
        <v>0</v>
      </c>
      <c r="V27" s="65">
        <v>0</v>
      </c>
      <c r="W27" s="65">
        <v>0</v>
      </c>
      <c r="X27" s="66">
        <v>0</v>
      </c>
      <c r="Y27" s="38">
        <v>0</v>
      </c>
      <c r="Z27" s="38">
        <v>0</v>
      </c>
      <c r="AA27" s="38">
        <v>0</v>
      </c>
      <c r="AB27" s="38">
        <v>0</v>
      </c>
      <c r="AC27" s="2">
        <v>0</v>
      </c>
      <c r="AD27" s="63">
        <v>0</v>
      </c>
    </row>
    <row r="28" spans="1:30" ht="30" customHeight="1">
      <c r="A28" s="6" t="s">
        <v>314</v>
      </c>
      <c r="B28" s="37" t="s">
        <v>315</v>
      </c>
      <c r="C28" s="31" t="s">
        <v>316</v>
      </c>
      <c r="D28" s="65">
        <v>0</v>
      </c>
      <c r="E28" s="65">
        <v>0</v>
      </c>
      <c r="F28" s="65">
        <v>0</v>
      </c>
      <c r="G28" s="65">
        <v>0</v>
      </c>
      <c r="H28" s="65">
        <v>0</v>
      </c>
      <c r="I28" s="65">
        <v>0</v>
      </c>
      <c r="J28" s="65">
        <v>0</v>
      </c>
      <c r="K28" s="65">
        <v>0</v>
      </c>
      <c r="L28" s="65">
        <v>0</v>
      </c>
      <c r="M28" s="65">
        <v>0</v>
      </c>
      <c r="N28" s="65">
        <v>0</v>
      </c>
      <c r="O28" s="65">
        <v>0</v>
      </c>
      <c r="P28" s="65">
        <v>0</v>
      </c>
      <c r="Q28" s="65">
        <v>0</v>
      </c>
      <c r="R28" s="65">
        <v>0</v>
      </c>
      <c r="S28" s="65">
        <v>0</v>
      </c>
      <c r="T28" s="65">
        <v>0</v>
      </c>
      <c r="U28" s="65">
        <v>0</v>
      </c>
      <c r="V28" s="65">
        <v>0</v>
      </c>
      <c r="W28" s="65">
        <v>0</v>
      </c>
      <c r="X28" s="66">
        <v>0</v>
      </c>
      <c r="Y28" s="38">
        <v>0</v>
      </c>
      <c r="Z28" s="38">
        <v>0</v>
      </c>
      <c r="AA28" s="38">
        <v>0</v>
      </c>
      <c r="AB28" s="38">
        <v>0</v>
      </c>
      <c r="AC28" s="2">
        <v>0</v>
      </c>
      <c r="AD28" s="63">
        <v>0</v>
      </c>
    </row>
    <row r="29" spans="1:30" ht="30" customHeight="1">
      <c r="A29" s="31" t="s">
        <v>317</v>
      </c>
      <c r="B29" s="37" t="s">
        <v>318</v>
      </c>
      <c r="C29" s="31" t="s">
        <v>319</v>
      </c>
      <c r="D29" s="65">
        <v>0</v>
      </c>
      <c r="E29" s="65">
        <v>0</v>
      </c>
      <c r="F29" s="65">
        <v>0</v>
      </c>
      <c r="G29" s="65">
        <v>0</v>
      </c>
      <c r="H29" s="65">
        <v>0</v>
      </c>
      <c r="I29" s="65">
        <v>0</v>
      </c>
      <c r="J29" s="65">
        <v>0</v>
      </c>
      <c r="K29" s="65">
        <v>0</v>
      </c>
      <c r="L29" s="65">
        <v>0</v>
      </c>
      <c r="M29" s="65">
        <v>0</v>
      </c>
      <c r="N29" s="65">
        <v>0</v>
      </c>
      <c r="O29" s="65">
        <v>0</v>
      </c>
      <c r="P29" s="65">
        <v>0</v>
      </c>
      <c r="Q29" s="65">
        <v>0</v>
      </c>
      <c r="R29" s="65">
        <v>0</v>
      </c>
      <c r="S29" s="65">
        <v>0</v>
      </c>
      <c r="T29" s="65">
        <v>0</v>
      </c>
      <c r="U29" s="65">
        <v>0</v>
      </c>
      <c r="V29" s="65">
        <v>0</v>
      </c>
      <c r="W29" s="65">
        <v>0</v>
      </c>
      <c r="X29" s="66">
        <v>0</v>
      </c>
      <c r="Y29" s="38">
        <v>0</v>
      </c>
      <c r="Z29" s="38">
        <v>0</v>
      </c>
      <c r="AA29" s="38">
        <v>0</v>
      </c>
      <c r="AB29" s="38">
        <v>0</v>
      </c>
      <c r="AC29" s="2">
        <v>0</v>
      </c>
      <c r="AD29" s="63">
        <v>0</v>
      </c>
    </row>
    <row r="30" spans="1:30" ht="30" customHeight="1">
      <c r="A30" s="6" t="s">
        <v>320</v>
      </c>
      <c r="B30" s="37" t="s">
        <v>321</v>
      </c>
      <c r="C30" s="31" t="s">
        <v>322</v>
      </c>
      <c r="D30" s="65">
        <v>0</v>
      </c>
      <c r="E30" s="65">
        <v>0</v>
      </c>
      <c r="F30" s="65">
        <v>0</v>
      </c>
      <c r="G30" s="65">
        <v>0</v>
      </c>
      <c r="H30" s="65">
        <v>0</v>
      </c>
      <c r="I30" s="65">
        <v>0</v>
      </c>
      <c r="J30" s="65">
        <v>0</v>
      </c>
      <c r="K30" s="65">
        <v>0</v>
      </c>
      <c r="L30" s="65">
        <v>0</v>
      </c>
      <c r="M30" s="65">
        <v>0</v>
      </c>
      <c r="N30" s="65">
        <v>0</v>
      </c>
      <c r="O30" s="65">
        <v>0</v>
      </c>
      <c r="P30" s="65">
        <v>0</v>
      </c>
      <c r="Q30" s="65">
        <v>0</v>
      </c>
      <c r="R30" s="65">
        <v>0</v>
      </c>
      <c r="S30" s="65">
        <v>0</v>
      </c>
      <c r="T30" s="65">
        <v>0</v>
      </c>
      <c r="U30" s="65">
        <v>0</v>
      </c>
      <c r="V30" s="65">
        <v>0</v>
      </c>
      <c r="W30" s="65">
        <v>0</v>
      </c>
      <c r="X30" s="66">
        <v>0</v>
      </c>
      <c r="Y30" s="38">
        <v>0</v>
      </c>
      <c r="Z30" s="38">
        <v>0</v>
      </c>
      <c r="AA30" s="38">
        <v>0</v>
      </c>
      <c r="AB30" s="38">
        <v>0</v>
      </c>
      <c r="AC30" s="2">
        <v>0</v>
      </c>
      <c r="AD30" s="63">
        <v>0</v>
      </c>
    </row>
    <row r="31" spans="1:30" ht="30" customHeight="1">
      <c r="A31" s="31" t="s">
        <v>131</v>
      </c>
      <c r="B31" s="37" t="s">
        <v>323</v>
      </c>
      <c r="C31" s="31" t="s">
        <v>324</v>
      </c>
      <c r="D31" s="65">
        <v>0</v>
      </c>
      <c r="E31" s="65">
        <v>0</v>
      </c>
      <c r="F31" s="65">
        <v>0</v>
      </c>
      <c r="G31" s="65">
        <v>0</v>
      </c>
      <c r="H31" s="65">
        <v>0</v>
      </c>
      <c r="I31" s="65">
        <v>0</v>
      </c>
      <c r="J31" s="65">
        <v>0</v>
      </c>
      <c r="K31" s="65">
        <v>0</v>
      </c>
      <c r="L31" s="65">
        <v>0</v>
      </c>
      <c r="M31" s="65">
        <v>0</v>
      </c>
      <c r="N31" s="65">
        <v>0</v>
      </c>
      <c r="O31" s="65">
        <v>0</v>
      </c>
      <c r="P31" s="65">
        <v>0</v>
      </c>
      <c r="Q31" s="65">
        <v>0</v>
      </c>
      <c r="R31" s="65">
        <v>0</v>
      </c>
      <c r="S31" s="65">
        <v>0</v>
      </c>
      <c r="T31" s="65">
        <v>0</v>
      </c>
      <c r="U31" s="65">
        <v>0</v>
      </c>
      <c r="V31" s="65">
        <v>0</v>
      </c>
      <c r="W31" s="65">
        <v>0</v>
      </c>
      <c r="X31" s="66">
        <v>0</v>
      </c>
      <c r="Y31" s="38">
        <v>0</v>
      </c>
      <c r="Z31" s="38">
        <v>0</v>
      </c>
      <c r="AA31" s="38">
        <v>0</v>
      </c>
      <c r="AB31" s="38">
        <v>0</v>
      </c>
      <c r="AC31" s="2">
        <v>0</v>
      </c>
      <c r="AD31" s="63">
        <v>0</v>
      </c>
    </row>
    <row r="32" spans="1:30" ht="30" customHeight="1">
      <c r="A32" s="6" t="s">
        <v>325</v>
      </c>
      <c r="B32" s="37" t="s">
        <v>326</v>
      </c>
      <c r="C32" s="31" t="s">
        <v>327</v>
      </c>
      <c r="D32" s="65">
        <v>0</v>
      </c>
      <c r="E32" s="65">
        <v>0</v>
      </c>
      <c r="F32" s="65">
        <v>0</v>
      </c>
      <c r="G32" s="65">
        <v>0</v>
      </c>
      <c r="H32" s="65">
        <v>0</v>
      </c>
      <c r="I32" s="65">
        <v>0</v>
      </c>
      <c r="J32" s="65">
        <v>0</v>
      </c>
      <c r="K32" s="65">
        <v>0</v>
      </c>
      <c r="L32" s="65">
        <v>0</v>
      </c>
      <c r="M32" s="65">
        <v>0</v>
      </c>
      <c r="N32" s="65">
        <v>0</v>
      </c>
      <c r="O32" s="65">
        <v>0</v>
      </c>
      <c r="P32" s="65">
        <v>0</v>
      </c>
      <c r="Q32" s="65">
        <v>0</v>
      </c>
      <c r="R32" s="65">
        <v>0</v>
      </c>
      <c r="S32" s="65">
        <v>0</v>
      </c>
      <c r="T32" s="65">
        <v>0</v>
      </c>
      <c r="U32" s="65">
        <v>0</v>
      </c>
      <c r="V32" s="65">
        <v>0</v>
      </c>
      <c r="W32" s="65">
        <v>0</v>
      </c>
      <c r="X32" s="66">
        <v>0</v>
      </c>
      <c r="Y32" s="38">
        <v>0</v>
      </c>
      <c r="Z32" s="38">
        <v>0</v>
      </c>
      <c r="AA32" s="38">
        <v>0</v>
      </c>
      <c r="AB32" s="38">
        <v>0</v>
      </c>
      <c r="AC32" s="2">
        <v>0</v>
      </c>
      <c r="AD32" s="63">
        <v>0</v>
      </c>
    </row>
    <row r="33" spans="1:30" s="73" customFormat="1" ht="30" customHeight="1">
      <c r="A33" s="68"/>
      <c r="B33" s="40" t="s">
        <v>328</v>
      </c>
      <c r="C33" s="39" t="s">
        <v>327</v>
      </c>
      <c r="D33" s="65">
        <v>0</v>
      </c>
      <c r="E33" s="65">
        <v>0</v>
      </c>
      <c r="F33" s="65">
        <v>0</v>
      </c>
      <c r="G33" s="65">
        <v>0</v>
      </c>
      <c r="H33" s="65">
        <v>0</v>
      </c>
      <c r="I33" s="65">
        <v>0</v>
      </c>
      <c r="J33" s="65">
        <v>0</v>
      </c>
      <c r="K33" s="65">
        <v>0</v>
      </c>
      <c r="L33" s="65">
        <v>0</v>
      </c>
      <c r="M33" s="65">
        <v>0</v>
      </c>
      <c r="N33" s="65">
        <v>0</v>
      </c>
      <c r="O33" s="65">
        <v>0</v>
      </c>
      <c r="P33" s="65">
        <v>0</v>
      </c>
      <c r="Q33" s="65">
        <v>0</v>
      </c>
      <c r="R33" s="65">
        <v>0</v>
      </c>
      <c r="S33" s="65">
        <v>0</v>
      </c>
      <c r="T33" s="65">
        <v>0</v>
      </c>
      <c r="U33" s="65">
        <v>0</v>
      </c>
      <c r="V33" s="65">
        <v>0</v>
      </c>
      <c r="W33" s="65">
        <v>0</v>
      </c>
      <c r="X33" s="69"/>
      <c r="Y33" s="70"/>
      <c r="Z33" s="70"/>
      <c r="AA33" s="70"/>
      <c r="AB33" s="70"/>
      <c r="AC33" s="71"/>
      <c r="AD33" s="72"/>
    </row>
    <row r="34" spans="1:30" s="58" customFormat="1" ht="47.25">
      <c r="A34" s="27">
        <v>3</v>
      </c>
      <c r="B34" s="29" t="s">
        <v>329</v>
      </c>
      <c r="C34" s="27" t="s">
        <v>330</v>
      </c>
      <c r="D34" s="4">
        <v>19.849999999999998</v>
      </c>
      <c r="E34" s="4">
        <v>1.27</v>
      </c>
      <c r="F34" s="4">
        <v>0</v>
      </c>
      <c r="G34" s="4">
        <v>11.67</v>
      </c>
      <c r="H34" s="4">
        <v>0.44</v>
      </c>
      <c r="I34" s="4">
        <v>0.5</v>
      </c>
      <c r="J34" s="4">
        <v>0.77</v>
      </c>
      <c r="K34" s="4">
        <v>5</v>
      </c>
      <c r="L34" s="4">
        <v>0.2</v>
      </c>
      <c r="M34" s="4">
        <v>0</v>
      </c>
      <c r="N34" s="4">
        <v>0</v>
      </c>
      <c r="O34" s="4">
        <v>0</v>
      </c>
      <c r="P34" s="4">
        <v>0</v>
      </c>
      <c r="Q34" s="4">
        <v>0</v>
      </c>
      <c r="R34" s="4">
        <v>0</v>
      </c>
      <c r="S34" s="4">
        <v>0</v>
      </c>
      <c r="T34" s="4">
        <v>0</v>
      </c>
      <c r="U34" s="4">
        <v>0</v>
      </c>
      <c r="V34" s="4">
        <v>0</v>
      </c>
      <c r="W34" s="4">
        <v>0</v>
      </c>
      <c r="X34" s="74">
        <v>0</v>
      </c>
      <c r="Y34" s="45">
        <v>0</v>
      </c>
      <c r="Z34" s="45">
        <v>0</v>
      </c>
      <c r="AA34" s="45">
        <v>0</v>
      </c>
      <c r="AB34" s="45">
        <v>0</v>
      </c>
      <c r="AC34" s="63">
        <v>13.041599999999999</v>
      </c>
      <c r="AD34" s="63">
        <v>0</v>
      </c>
    </row>
    <row r="35" spans="1:30" s="26" customFormat="1" ht="23.25" customHeight="1">
      <c r="A35" s="30"/>
      <c r="B35" s="75" t="s">
        <v>331</v>
      </c>
      <c r="C35" s="46"/>
      <c r="X35" s="76"/>
    </row>
    <row r="36" spans="1:30" s="26" customFormat="1" ht="15.75" customHeight="1">
      <c r="A36" s="30"/>
      <c r="B36" s="75" t="s">
        <v>332</v>
      </c>
      <c r="C36" s="46"/>
      <c r="X36" s="76"/>
    </row>
    <row r="37" spans="1:30" s="26" customFormat="1">
      <c r="C37" s="46"/>
      <c r="X37" s="76"/>
    </row>
    <row r="38" spans="1:30" s="26" customFormat="1">
      <c r="C38" s="46"/>
      <c r="X38" s="76"/>
    </row>
    <row r="39" spans="1:30" s="26" customFormat="1">
      <c r="C39" s="46"/>
      <c r="X39" s="76"/>
    </row>
    <row r="40" spans="1:30" s="26" customFormat="1">
      <c r="C40" s="46"/>
      <c r="X40" s="76"/>
    </row>
    <row r="41" spans="1:30" s="26" customFormat="1">
      <c r="C41" s="46"/>
      <c r="G41" s="1"/>
      <c r="X41" s="76"/>
    </row>
    <row r="42" spans="1:30" s="26" customFormat="1">
      <c r="C42" s="46"/>
      <c r="X42" s="76"/>
    </row>
    <row r="43" spans="1:30" s="26" customFormat="1">
      <c r="C43" s="46"/>
      <c r="X43" s="76"/>
    </row>
    <row r="44" spans="1:30" s="26" customFormat="1">
      <c r="C44" s="46"/>
      <c r="X44" s="76"/>
    </row>
    <row r="45" spans="1:30" s="26" customFormat="1">
      <c r="C45" s="46"/>
      <c r="X45" s="76"/>
    </row>
  </sheetData>
  <mergeCells count="8">
    <mergeCell ref="A2:W2"/>
    <mergeCell ref="A3:W3"/>
    <mergeCell ref="A4:X4"/>
    <mergeCell ref="A5:A6"/>
    <mergeCell ref="B5:B6"/>
    <mergeCell ref="C5:C6"/>
    <mergeCell ref="D5:D6"/>
    <mergeCell ref="E5:W5"/>
  </mergeCells>
  <pageMargins left="0.96" right="0.24" top="0.21" bottom="0.21" header="0.2" footer="0.2"/>
  <pageSetup paperSize="9" orientation="landscape"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F57"/>
  <sheetViews>
    <sheetView workbookViewId="0">
      <pane xSplit="3" ySplit="7" topLeftCell="D8" activePane="bottomRight" state="frozen"/>
      <selection activeCell="AI35" sqref="AI35"/>
      <selection pane="topRight" activeCell="AI35" sqref="AI35"/>
      <selection pane="bottomLeft" activeCell="AI35" sqref="AI35"/>
      <selection pane="bottomRight" activeCell="AL28" sqref="AL28"/>
    </sheetView>
  </sheetViews>
  <sheetFormatPr defaultRowHeight="15.75"/>
  <cols>
    <col min="1" max="1" width="7.5703125" style="26" customWidth="1"/>
    <col min="2" max="2" width="33.42578125" style="26" customWidth="1"/>
    <col min="3" max="3" width="6.5703125" style="46" customWidth="1"/>
    <col min="4" max="4" width="13.42578125" style="26" customWidth="1"/>
    <col min="5" max="12" width="11" style="26" customWidth="1"/>
    <col min="13" max="13" width="10" style="26" hidden="1" customWidth="1"/>
    <col min="14" max="14" width="10.28515625" style="26" hidden="1" customWidth="1"/>
    <col min="15" max="16" width="9" style="26" hidden="1" customWidth="1"/>
    <col min="17" max="17" width="10.85546875" style="26" hidden="1" customWidth="1"/>
    <col min="18" max="19" width="9" style="26" hidden="1" customWidth="1"/>
    <col min="20" max="20" width="9.85546875" style="26" hidden="1" customWidth="1"/>
    <col min="21" max="21" width="11.28515625" style="26" hidden="1" customWidth="1"/>
    <col min="22" max="22" width="10.28515625" style="26" hidden="1" customWidth="1"/>
    <col min="23" max="23" width="10.140625" style="26" hidden="1" customWidth="1"/>
    <col min="24" max="28" width="9" style="26" hidden="1" customWidth="1"/>
    <col min="29" max="29" width="11.85546875" style="26" hidden="1" customWidth="1"/>
    <col min="30" max="32" width="0" style="26" hidden="1" customWidth="1"/>
    <col min="33" max="256" width="9.140625" style="26"/>
    <col min="257" max="257" width="7.5703125" style="26" customWidth="1"/>
    <col min="258" max="258" width="33.42578125" style="26" customWidth="1"/>
    <col min="259" max="259" width="6.5703125" style="26" customWidth="1"/>
    <col min="260" max="260" width="11.42578125" style="26" customWidth="1"/>
    <col min="261" max="261" width="10.85546875" style="26" customWidth="1"/>
    <col min="262" max="262" width="9" style="26" customWidth="1"/>
    <col min="263" max="263" width="10.5703125" style="26" customWidth="1"/>
    <col min="264" max="264" width="10.7109375" style="26" customWidth="1"/>
    <col min="265" max="266" width="9" style="26" customWidth="1"/>
    <col min="267" max="268" width="10.140625" style="26" customWidth="1"/>
    <col min="269" max="288" width="0" style="26" hidden="1" customWidth="1"/>
    <col min="289" max="512" width="9.140625" style="26"/>
    <col min="513" max="513" width="7.5703125" style="26" customWidth="1"/>
    <col min="514" max="514" width="33.42578125" style="26" customWidth="1"/>
    <col min="515" max="515" width="6.5703125" style="26" customWidth="1"/>
    <col min="516" max="516" width="11.42578125" style="26" customWidth="1"/>
    <col min="517" max="517" width="10.85546875" style="26" customWidth="1"/>
    <col min="518" max="518" width="9" style="26" customWidth="1"/>
    <col min="519" max="519" width="10.5703125" style="26" customWidth="1"/>
    <col min="520" max="520" width="10.7109375" style="26" customWidth="1"/>
    <col min="521" max="522" width="9" style="26" customWidth="1"/>
    <col min="523" max="524" width="10.140625" style="26" customWidth="1"/>
    <col min="525" max="544" width="0" style="26" hidden="1" customWidth="1"/>
    <col min="545" max="768" width="9.140625" style="26"/>
    <col min="769" max="769" width="7.5703125" style="26" customWidth="1"/>
    <col min="770" max="770" width="33.42578125" style="26" customWidth="1"/>
    <col min="771" max="771" width="6.5703125" style="26" customWidth="1"/>
    <col min="772" max="772" width="11.42578125" style="26" customWidth="1"/>
    <col min="773" max="773" width="10.85546875" style="26" customWidth="1"/>
    <col min="774" max="774" width="9" style="26" customWidth="1"/>
    <col min="775" max="775" width="10.5703125" style="26" customWidth="1"/>
    <col min="776" max="776" width="10.7109375" style="26" customWidth="1"/>
    <col min="777" max="778" width="9" style="26" customWidth="1"/>
    <col min="779" max="780" width="10.140625" style="26" customWidth="1"/>
    <col min="781" max="800" width="0" style="26" hidden="1" customWidth="1"/>
    <col min="801" max="1024" width="9.140625" style="26"/>
    <col min="1025" max="1025" width="7.5703125" style="26" customWidth="1"/>
    <col min="1026" max="1026" width="33.42578125" style="26" customWidth="1"/>
    <col min="1027" max="1027" width="6.5703125" style="26" customWidth="1"/>
    <col min="1028" max="1028" width="11.42578125" style="26" customWidth="1"/>
    <col min="1029" max="1029" width="10.85546875" style="26" customWidth="1"/>
    <col min="1030" max="1030" width="9" style="26" customWidth="1"/>
    <col min="1031" max="1031" width="10.5703125" style="26" customWidth="1"/>
    <col min="1032" max="1032" width="10.7109375" style="26" customWidth="1"/>
    <col min="1033" max="1034" width="9" style="26" customWidth="1"/>
    <col min="1035" max="1036" width="10.140625" style="26" customWidth="1"/>
    <col min="1037" max="1056" width="0" style="26" hidden="1" customWidth="1"/>
    <col min="1057" max="1280" width="9.140625" style="26"/>
    <col min="1281" max="1281" width="7.5703125" style="26" customWidth="1"/>
    <col min="1282" max="1282" width="33.42578125" style="26" customWidth="1"/>
    <col min="1283" max="1283" width="6.5703125" style="26" customWidth="1"/>
    <col min="1284" max="1284" width="11.42578125" style="26" customWidth="1"/>
    <col min="1285" max="1285" width="10.85546875" style="26" customWidth="1"/>
    <col min="1286" max="1286" width="9" style="26" customWidth="1"/>
    <col min="1287" max="1287" width="10.5703125" style="26" customWidth="1"/>
    <col min="1288" max="1288" width="10.7109375" style="26" customWidth="1"/>
    <col min="1289" max="1290" width="9" style="26" customWidth="1"/>
    <col min="1291" max="1292" width="10.140625" style="26" customWidth="1"/>
    <col min="1293" max="1312" width="0" style="26" hidden="1" customWidth="1"/>
    <col min="1313" max="1536" width="9.140625" style="26"/>
    <col min="1537" max="1537" width="7.5703125" style="26" customWidth="1"/>
    <col min="1538" max="1538" width="33.42578125" style="26" customWidth="1"/>
    <col min="1539" max="1539" width="6.5703125" style="26" customWidth="1"/>
    <col min="1540" max="1540" width="11.42578125" style="26" customWidth="1"/>
    <col min="1541" max="1541" width="10.85546875" style="26" customWidth="1"/>
    <col min="1542" max="1542" width="9" style="26" customWidth="1"/>
    <col min="1543" max="1543" width="10.5703125" style="26" customWidth="1"/>
    <col min="1544" max="1544" width="10.7109375" style="26" customWidth="1"/>
    <col min="1545" max="1546" width="9" style="26" customWidth="1"/>
    <col min="1547" max="1548" width="10.140625" style="26" customWidth="1"/>
    <col min="1549" max="1568" width="0" style="26" hidden="1" customWidth="1"/>
    <col min="1569" max="1792" width="9.140625" style="26"/>
    <col min="1793" max="1793" width="7.5703125" style="26" customWidth="1"/>
    <col min="1794" max="1794" width="33.42578125" style="26" customWidth="1"/>
    <col min="1795" max="1795" width="6.5703125" style="26" customWidth="1"/>
    <col min="1796" max="1796" width="11.42578125" style="26" customWidth="1"/>
    <col min="1797" max="1797" width="10.85546875" style="26" customWidth="1"/>
    <col min="1798" max="1798" width="9" style="26" customWidth="1"/>
    <col min="1799" max="1799" width="10.5703125" style="26" customWidth="1"/>
    <col min="1800" max="1800" width="10.7109375" style="26" customWidth="1"/>
    <col min="1801" max="1802" width="9" style="26" customWidth="1"/>
    <col min="1803" max="1804" width="10.140625" style="26" customWidth="1"/>
    <col min="1805" max="1824" width="0" style="26" hidden="1" customWidth="1"/>
    <col min="1825" max="2048" width="9.140625" style="26"/>
    <col min="2049" max="2049" width="7.5703125" style="26" customWidth="1"/>
    <col min="2050" max="2050" width="33.42578125" style="26" customWidth="1"/>
    <col min="2051" max="2051" width="6.5703125" style="26" customWidth="1"/>
    <col min="2052" max="2052" width="11.42578125" style="26" customWidth="1"/>
    <col min="2053" max="2053" width="10.85546875" style="26" customWidth="1"/>
    <col min="2054" max="2054" width="9" style="26" customWidth="1"/>
    <col min="2055" max="2055" width="10.5703125" style="26" customWidth="1"/>
    <col min="2056" max="2056" width="10.7109375" style="26" customWidth="1"/>
    <col min="2057" max="2058" width="9" style="26" customWidth="1"/>
    <col min="2059" max="2060" width="10.140625" style="26" customWidth="1"/>
    <col min="2061" max="2080" width="0" style="26" hidden="1" customWidth="1"/>
    <col min="2081" max="2304" width="9.140625" style="26"/>
    <col min="2305" max="2305" width="7.5703125" style="26" customWidth="1"/>
    <col min="2306" max="2306" width="33.42578125" style="26" customWidth="1"/>
    <col min="2307" max="2307" width="6.5703125" style="26" customWidth="1"/>
    <col min="2308" max="2308" width="11.42578125" style="26" customWidth="1"/>
    <col min="2309" max="2309" width="10.85546875" style="26" customWidth="1"/>
    <col min="2310" max="2310" width="9" style="26" customWidth="1"/>
    <col min="2311" max="2311" width="10.5703125" style="26" customWidth="1"/>
    <col min="2312" max="2312" width="10.7109375" style="26" customWidth="1"/>
    <col min="2313" max="2314" width="9" style="26" customWidth="1"/>
    <col min="2315" max="2316" width="10.140625" style="26" customWidth="1"/>
    <col min="2317" max="2336" width="0" style="26" hidden="1" customWidth="1"/>
    <col min="2337" max="2560" width="9.140625" style="26"/>
    <col min="2561" max="2561" width="7.5703125" style="26" customWidth="1"/>
    <col min="2562" max="2562" width="33.42578125" style="26" customWidth="1"/>
    <col min="2563" max="2563" width="6.5703125" style="26" customWidth="1"/>
    <col min="2564" max="2564" width="11.42578125" style="26" customWidth="1"/>
    <col min="2565" max="2565" width="10.85546875" style="26" customWidth="1"/>
    <col min="2566" max="2566" width="9" style="26" customWidth="1"/>
    <col min="2567" max="2567" width="10.5703125" style="26" customWidth="1"/>
    <col min="2568" max="2568" width="10.7109375" style="26" customWidth="1"/>
    <col min="2569" max="2570" width="9" style="26" customWidth="1"/>
    <col min="2571" max="2572" width="10.140625" style="26" customWidth="1"/>
    <col min="2573" max="2592" width="0" style="26" hidden="1" customWidth="1"/>
    <col min="2593" max="2816" width="9.140625" style="26"/>
    <col min="2817" max="2817" width="7.5703125" style="26" customWidth="1"/>
    <col min="2818" max="2818" width="33.42578125" style="26" customWidth="1"/>
    <col min="2819" max="2819" width="6.5703125" style="26" customWidth="1"/>
    <col min="2820" max="2820" width="11.42578125" style="26" customWidth="1"/>
    <col min="2821" max="2821" width="10.85546875" style="26" customWidth="1"/>
    <col min="2822" max="2822" width="9" style="26" customWidth="1"/>
    <col min="2823" max="2823" width="10.5703125" style="26" customWidth="1"/>
    <col min="2824" max="2824" width="10.7109375" style="26" customWidth="1"/>
    <col min="2825" max="2826" width="9" style="26" customWidth="1"/>
    <col min="2827" max="2828" width="10.140625" style="26" customWidth="1"/>
    <col min="2829" max="2848" width="0" style="26" hidden="1" customWidth="1"/>
    <col min="2849" max="3072" width="9.140625" style="26"/>
    <col min="3073" max="3073" width="7.5703125" style="26" customWidth="1"/>
    <col min="3074" max="3074" width="33.42578125" style="26" customWidth="1"/>
    <col min="3075" max="3075" width="6.5703125" style="26" customWidth="1"/>
    <col min="3076" max="3076" width="11.42578125" style="26" customWidth="1"/>
    <col min="3077" max="3077" width="10.85546875" style="26" customWidth="1"/>
    <col min="3078" max="3078" width="9" style="26" customWidth="1"/>
    <col min="3079" max="3079" width="10.5703125" style="26" customWidth="1"/>
    <col min="3080" max="3080" width="10.7109375" style="26" customWidth="1"/>
    <col min="3081" max="3082" width="9" style="26" customWidth="1"/>
    <col min="3083" max="3084" width="10.140625" style="26" customWidth="1"/>
    <col min="3085" max="3104" width="0" style="26" hidden="1" customWidth="1"/>
    <col min="3105" max="3328" width="9.140625" style="26"/>
    <col min="3329" max="3329" width="7.5703125" style="26" customWidth="1"/>
    <col min="3330" max="3330" width="33.42578125" style="26" customWidth="1"/>
    <col min="3331" max="3331" width="6.5703125" style="26" customWidth="1"/>
    <col min="3332" max="3332" width="11.42578125" style="26" customWidth="1"/>
    <col min="3333" max="3333" width="10.85546875" style="26" customWidth="1"/>
    <col min="3334" max="3334" width="9" style="26" customWidth="1"/>
    <col min="3335" max="3335" width="10.5703125" style="26" customWidth="1"/>
    <col min="3336" max="3336" width="10.7109375" style="26" customWidth="1"/>
    <col min="3337" max="3338" width="9" style="26" customWidth="1"/>
    <col min="3339" max="3340" width="10.140625" style="26" customWidth="1"/>
    <col min="3341" max="3360" width="0" style="26" hidden="1" customWidth="1"/>
    <col min="3361" max="3584" width="9.140625" style="26"/>
    <col min="3585" max="3585" width="7.5703125" style="26" customWidth="1"/>
    <col min="3586" max="3586" width="33.42578125" style="26" customWidth="1"/>
    <col min="3587" max="3587" width="6.5703125" style="26" customWidth="1"/>
    <col min="3588" max="3588" width="11.42578125" style="26" customWidth="1"/>
    <col min="3589" max="3589" width="10.85546875" style="26" customWidth="1"/>
    <col min="3590" max="3590" width="9" style="26" customWidth="1"/>
    <col min="3591" max="3591" width="10.5703125" style="26" customWidth="1"/>
    <col min="3592" max="3592" width="10.7109375" style="26" customWidth="1"/>
    <col min="3593" max="3594" width="9" style="26" customWidth="1"/>
    <col min="3595" max="3596" width="10.140625" style="26" customWidth="1"/>
    <col min="3597" max="3616" width="0" style="26" hidden="1" customWidth="1"/>
    <col min="3617" max="3840" width="9.140625" style="26"/>
    <col min="3841" max="3841" width="7.5703125" style="26" customWidth="1"/>
    <col min="3842" max="3842" width="33.42578125" style="26" customWidth="1"/>
    <col min="3843" max="3843" width="6.5703125" style="26" customWidth="1"/>
    <col min="3844" max="3844" width="11.42578125" style="26" customWidth="1"/>
    <col min="3845" max="3845" width="10.85546875" style="26" customWidth="1"/>
    <col min="3846" max="3846" width="9" style="26" customWidth="1"/>
    <col min="3847" max="3847" width="10.5703125" style="26" customWidth="1"/>
    <col min="3848" max="3848" width="10.7109375" style="26" customWidth="1"/>
    <col min="3849" max="3850" width="9" style="26" customWidth="1"/>
    <col min="3851" max="3852" width="10.140625" style="26" customWidth="1"/>
    <col min="3853" max="3872" width="0" style="26" hidden="1" customWidth="1"/>
    <col min="3873" max="4096" width="9.140625" style="26"/>
    <col min="4097" max="4097" width="7.5703125" style="26" customWidth="1"/>
    <col min="4098" max="4098" width="33.42578125" style="26" customWidth="1"/>
    <col min="4099" max="4099" width="6.5703125" style="26" customWidth="1"/>
    <col min="4100" max="4100" width="11.42578125" style="26" customWidth="1"/>
    <col min="4101" max="4101" width="10.85546875" style="26" customWidth="1"/>
    <col min="4102" max="4102" width="9" style="26" customWidth="1"/>
    <col min="4103" max="4103" width="10.5703125" style="26" customWidth="1"/>
    <col min="4104" max="4104" width="10.7109375" style="26" customWidth="1"/>
    <col min="4105" max="4106" width="9" style="26" customWidth="1"/>
    <col min="4107" max="4108" width="10.140625" style="26" customWidth="1"/>
    <col min="4109" max="4128" width="0" style="26" hidden="1" customWidth="1"/>
    <col min="4129" max="4352" width="9.140625" style="26"/>
    <col min="4353" max="4353" width="7.5703125" style="26" customWidth="1"/>
    <col min="4354" max="4354" width="33.42578125" style="26" customWidth="1"/>
    <col min="4355" max="4355" width="6.5703125" style="26" customWidth="1"/>
    <col min="4356" max="4356" width="11.42578125" style="26" customWidth="1"/>
    <col min="4357" max="4357" width="10.85546875" style="26" customWidth="1"/>
    <col min="4358" max="4358" width="9" style="26" customWidth="1"/>
    <col min="4359" max="4359" width="10.5703125" style="26" customWidth="1"/>
    <col min="4360" max="4360" width="10.7109375" style="26" customWidth="1"/>
    <col min="4361" max="4362" width="9" style="26" customWidth="1"/>
    <col min="4363" max="4364" width="10.140625" style="26" customWidth="1"/>
    <col min="4365" max="4384" width="0" style="26" hidden="1" customWidth="1"/>
    <col min="4385" max="4608" width="9.140625" style="26"/>
    <col min="4609" max="4609" width="7.5703125" style="26" customWidth="1"/>
    <col min="4610" max="4610" width="33.42578125" style="26" customWidth="1"/>
    <col min="4611" max="4611" width="6.5703125" style="26" customWidth="1"/>
    <col min="4612" max="4612" width="11.42578125" style="26" customWidth="1"/>
    <col min="4613" max="4613" width="10.85546875" style="26" customWidth="1"/>
    <col min="4614" max="4614" width="9" style="26" customWidth="1"/>
    <col min="4615" max="4615" width="10.5703125" style="26" customWidth="1"/>
    <col min="4616" max="4616" width="10.7109375" style="26" customWidth="1"/>
    <col min="4617" max="4618" width="9" style="26" customWidth="1"/>
    <col min="4619" max="4620" width="10.140625" style="26" customWidth="1"/>
    <col min="4621" max="4640" width="0" style="26" hidden="1" customWidth="1"/>
    <col min="4641" max="4864" width="9.140625" style="26"/>
    <col min="4865" max="4865" width="7.5703125" style="26" customWidth="1"/>
    <col min="4866" max="4866" width="33.42578125" style="26" customWidth="1"/>
    <col min="4867" max="4867" width="6.5703125" style="26" customWidth="1"/>
    <col min="4868" max="4868" width="11.42578125" style="26" customWidth="1"/>
    <col min="4869" max="4869" width="10.85546875" style="26" customWidth="1"/>
    <col min="4870" max="4870" width="9" style="26" customWidth="1"/>
    <col min="4871" max="4871" width="10.5703125" style="26" customWidth="1"/>
    <col min="4872" max="4872" width="10.7109375" style="26" customWidth="1"/>
    <col min="4873" max="4874" width="9" style="26" customWidth="1"/>
    <col min="4875" max="4876" width="10.140625" style="26" customWidth="1"/>
    <col min="4877" max="4896" width="0" style="26" hidden="1" customWidth="1"/>
    <col min="4897" max="5120" width="9.140625" style="26"/>
    <col min="5121" max="5121" width="7.5703125" style="26" customWidth="1"/>
    <col min="5122" max="5122" width="33.42578125" style="26" customWidth="1"/>
    <col min="5123" max="5123" width="6.5703125" style="26" customWidth="1"/>
    <col min="5124" max="5124" width="11.42578125" style="26" customWidth="1"/>
    <col min="5125" max="5125" width="10.85546875" style="26" customWidth="1"/>
    <col min="5126" max="5126" width="9" style="26" customWidth="1"/>
    <col min="5127" max="5127" width="10.5703125" style="26" customWidth="1"/>
    <col min="5128" max="5128" width="10.7109375" style="26" customWidth="1"/>
    <col min="5129" max="5130" width="9" style="26" customWidth="1"/>
    <col min="5131" max="5132" width="10.140625" style="26" customWidth="1"/>
    <col min="5133" max="5152" width="0" style="26" hidden="1" customWidth="1"/>
    <col min="5153" max="5376" width="9.140625" style="26"/>
    <col min="5377" max="5377" width="7.5703125" style="26" customWidth="1"/>
    <col min="5378" max="5378" width="33.42578125" style="26" customWidth="1"/>
    <col min="5379" max="5379" width="6.5703125" style="26" customWidth="1"/>
    <col min="5380" max="5380" width="11.42578125" style="26" customWidth="1"/>
    <col min="5381" max="5381" width="10.85546875" style="26" customWidth="1"/>
    <col min="5382" max="5382" width="9" style="26" customWidth="1"/>
    <col min="5383" max="5383" width="10.5703125" style="26" customWidth="1"/>
    <col min="5384" max="5384" width="10.7109375" style="26" customWidth="1"/>
    <col min="5385" max="5386" width="9" style="26" customWidth="1"/>
    <col min="5387" max="5388" width="10.140625" style="26" customWidth="1"/>
    <col min="5389" max="5408" width="0" style="26" hidden="1" customWidth="1"/>
    <col min="5409" max="5632" width="9.140625" style="26"/>
    <col min="5633" max="5633" width="7.5703125" style="26" customWidth="1"/>
    <col min="5634" max="5634" width="33.42578125" style="26" customWidth="1"/>
    <col min="5635" max="5635" width="6.5703125" style="26" customWidth="1"/>
    <col min="5636" max="5636" width="11.42578125" style="26" customWidth="1"/>
    <col min="5637" max="5637" width="10.85546875" style="26" customWidth="1"/>
    <col min="5638" max="5638" width="9" style="26" customWidth="1"/>
    <col min="5639" max="5639" width="10.5703125" style="26" customWidth="1"/>
    <col min="5640" max="5640" width="10.7109375" style="26" customWidth="1"/>
    <col min="5641" max="5642" width="9" style="26" customWidth="1"/>
    <col min="5643" max="5644" width="10.140625" style="26" customWidth="1"/>
    <col min="5645" max="5664" width="0" style="26" hidden="1" customWidth="1"/>
    <col min="5665" max="5888" width="9.140625" style="26"/>
    <col min="5889" max="5889" width="7.5703125" style="26" customWidth="1"/>
    <col min="5890" max="5890" width="33.42578125" style="26" customWidth="1"/>
    <col min="5891" max="5891" width="6.5703125" style="26" customWidth="1"/>
    <col min="5892" max="5892" width="11.42578125" style="26" customWidth="1"/>
    <col min="5893" max="5893" width="10.85546875" style="26" customWidth="1"/>
    <col min="5894" max="5894" width="9" style="26" customWidth="1"/>
    <col min="5895" max="5895" width="10.5703125" style="26" customWidth="1"/>
    <col min="5896" max="5896" width="10.7109375" style="26" customWidth="1"/>
    <col min="5897" max="5898" width="9" style="26" customWidth="1"/>
    <col min="5899" max="5900" width="10.140625" style="26" customWidth="1"/>
    <col min="5901" max="5920" width="0" style="26" hidden="1" customWidth="1"/>
    <col min="5921" max="6144" width="9.140625" style="26"/>
    <col min="6145" max="6145" width="7.5703125" style="26" customWidth="1"/>
    <col min="6146" max="6146" width="33.42578125" style="26" customWidth="1"/>
    <col min="6147" max="6147" width="6.5703125" style="26" customWidth="1"/>
    <col min="6148" max="6148" width="11.42578125" style="26" customWidth="1"/>
    <col min="6149" max="6149" width="10.85546875" style="26" customWidth="1"/>
    <col min="6150" max="6150" width="9" style="26" customWidth="1"/>
    <col min="6151" max="6151" width="10.5703125" style="26" customWidth="1"/>
    <col min="6152" max="6152" width="10.7109375" style="26" customWidth="1"/>
    <col min="6153" max="6154" width="9" style="26" customWidth="1"/>
    <col min="6155" max="6156" width="10.140625" style="26" customWidth="1"/>
    <col min="6157" max="6176" width="0" style="26" hidden="1" customWidth="1"/>
    <col min="6177" max="6400" width="9.140625" style="26"/>
    <col min="6401" max="6401" width="7.5703125" style="26" customWidth="1"/>
    <col min="6402" max="6402" width="33.42578125" style="26" customWidth="1"/>
    <col min="6403" max="6403" width="6.5703125" style="26" customWidth="1"/>
    <col min="6404" max="6404" width="11.42578125" style="26" customWidth="1"/>
    <col min="6405" max="6405" width="10.85546875" style="26" customWidth="1"/>
    <col min="6406" max="6406" width="9" style="26" customWidth="1"/>
    <col min="6407" max="6407" width="10.5703125" style="26" customWidth="1"/>
    <col min="6408" max="6408" width="10.7109375" style="26" customWidth="1"/>
    <col min="6409" max="6410" width="9" style="26" customWidth="1"/>
    <col min="6411" max="6412" width="10.140625" style="26" customWidth="1"/>
    <col min="6413" max="6432" width="0" style="26" hidden="1" customWidth="1"/>
    <col min="6433" max="6656" width="9.140625" style="26"/>
    <col min="6657" max="6657" width="7.5703125" style="26" customWidth="1"/>
    <col min="6658" max="6658" width="33.42578125" style="26" customWidth="1"/>
    <col min="6659" max="6659" width="6.5703125" style="26" customWidth="1"/>
    <col min="6660" max="6660" width="11.42578125" style="26" customWidth="1"/>
    <col min="6661" max="6661" width="10.85546875" style="26" customWidth="1"/>
    <col min="6662" max="6662" width="9" style="26" customWidth="1"/>
    <col min="6663" max="6663" width="10.5703125" style="26" customWidth="1"/>
    <col min="6664" max="6664" width="10.7109375" style="26" customWidth="1"/>
    <col min="6665" max="6666" width="9" style="26" customWidth="1"/>
    <col min="6667" max="6668" width="10.140625" style="26" customWidth="1"/>
    <col min="6669" max="6688" width="0" style="26" hidden="1" customWidth="1"/>
    <col min="6689" max="6912" width="9.140625" style="26"/>
    <col min="6913" max="6913" width="7.5703125" style="26" customWidth="1"/>
    <col min="6914" max="6914" width="33.42578125" style="26" customWidth="1"/>
    <col min="6915" max="6915" width="6.5703125" style="26" customWidth="1"/>
    <col min="6916" max="6916" width="11.42578125" style="26" customWidth="1"/>
    <col min="6917" max="6917" width="10.85546875" style="26" customWidth="1"/>
    <col min="6918" max="6918" width="9" style="26" customWidth="1"/>
    <col min="6919" max="6919" width="10.5703125" style="26" customWidth="1"/>
    <col min="6920" max="6920" width="10.7109375" style="26" customWidth="1"/>
    <col min="6921" max="6922" width="9" style="26" customWidth="1"/>
    <col min="6923" max="6924" width="10.140625" style="26" customWidth="1"/>
    <col min="6925" max="6944" width="0" style="26" hidden="1" customWidth="1"/>
    <col min="6945" max="7168" width="9.140625" style="26"/>
    <col min="7169" max="7169" width="7.5703125" style="26" customWidth="1"/>
    <col min="7170" max="7170" width="33.42578125" style="26" customWidth="1"/>
    <col min="7171" max="7171" width="6.5703125" style="26" customWidth="1"/>
    <col min="7172" max="7172" width="11.42578125" style="26" customWidth="1"/>
    <col min="7173" max="7173" width="10.85546875" style="26" customWidth="1"/>
    <col min="7174" max="7174" width="9" style="26" customWidth="1"/>
    <col min="7175" max="7175" width="10.5703125" style="26" customWidth="1"/>
    <col min="7176" max="7176" width="10.7109375" style="26" customWidth="1"/>
    <col min="7177" max="7178" width="9" style="26" customWidth="1"/>
    <col min="7179" max="7180" width="10.140625" style="26" customWidth="1"/>
    <col min="7181" max="7200" width="0" style="26" hidden="1" customWidth="1"/>
    <col min="7201" max="7424" width="9.140625" style="26"/>
    <col min="7425" max="7425" width="7.5703125" style="26" customWidth="1"/>
    <col min="7426" max="7426" width="33.42578125" style="26" customWidth="1"/>
    <col min="7427" max="7427" width="6.5703125" style="26" customWidth="1"/>
    <col min="7428" max="7428" width="11.42578125" style="26" customWidth="1"/>
    <col min="7429" max="7429" width="10.85546875" style="26" customWidth="1"/>
    <col min="7430" max="7430" width="9" style="26" customWidth="1"/>
    <col min="7431" max="7431" width="10.5703125" style="26" customWidth="1"/>
    <col min="7432" max="7432" width="10.7109375" style="26" customWidth="1"/>
    <col min="7433" max="7434" width="9" style="26" customWidth="1"/>
    <col min="7435" max="7436" width="10.140625" style="26" customWidth="1"/>
    <col min="7437" max="7456" width="0" style="26" hidden="1" customWidth="1"/>
    <col min="7457" max="7680" width="9.140625" style="26"/>
    <col min="7681" max="7681" width="7.5703125" style="26" customWidth="1"/>
    <col min="7682" max="7682" width="33.42578125" style="26" customWidth="1"/>
    <col min="7683" max="7683" width="6.5703125" style="26" customWidth="1"/>
    <col min="7684" max="7684" width="11.42578125" style="26" customWidth="1"/>
    <col min="7685" max="7685" width="10.85546875" style="26" customWidth="1"/>
    <col min="7686" max="7686" width="9" style="26" customWidth="1"/>
    <col min="7687" max="7687" width="10.5703125" style="26" customWidth="1"/>
    <col min="7688" max="7688" width="10.7109375" style="26" customWidth="1"/>
    <col min="7689" max="7690" width="9" style="26" customWidth="1"/>
    <col min="7691" max="7692" width="10.140625" style="26" customWidth="1"/>
    <col min="7693" max="7712" width="0" style="26" hidden="1" customWidth="1"/>
    <col min="7713" max="7936" width="9.140625" style="26"/>
    <col min="7937" max="7937" width="7.5703125" style="26" customWidth="1"/>
    <col min="7938" max="7938" width="33.42578125" style="26" customWidth="1"/>
    <col min="7939" max="7939" width="6.5703125" style="26" customWidth="1"/>
    <col min="7940" max="7940" width="11.42578125" style="26" customWidth="1"/>
    <col min="7941" max="7941" width="10.85546875" style="26" customWidth="1"/>
    <col min="7942" max="7942" width="9" style="26" customWidth="1"/>
    <col min="7943" max="7943" width="10.5703125" style="26" customWidth="1"/>
    <col min="7944" max="7944" width="10.7109375" style="26" customWidth="1"/>
    <col min="7945" max="7946" width="9" style="26" customWidth="1"/>
    <col min="7947" max="7948" width="10.140625" style="26" customWidth="1"/>
    <col min="7949" max="7968" width="0" style="26" hidden="1" customWidth="1"/>
    <col min="7969" max="8192" width="9.140625" style="26"/>
    <col min="8193" max="8193" width="7.5703125" style="26" customWidth="1"/>
    <col min="8194" max="8194" width="33.42578125" style="26" customWidth="1"/>
    <col min="8195" max="8195" width="6.5703125" style="26" customWidth="1"/>
    <col min="8196" max="8196" width="11.42578125" style="26" customWidth="1"/>
    <col min="8197" max="8197" width="10.85546875" style="26" customWidth="1"/>
    <col min="8198" max="8198" width="9" style="26" customWidth="1"/>
    <col min="8199" max="8199" width="10.5703125" style="26" customWidth="1"/>
    <col min="8200" max="8200" width="10.7109375" style="26" customWidth="1"/>
    <col min="8201" max="8202" width="9" style="26" customWidth="1"/>
    <col min="8203" max="8204" width="10.140625" style="26" customWidth="1"/>
    <col min="8205" max="8224" width="0" style="26" hidden="1" customWidth="1"/>
    <col min="8225" max="8448" width="9.140625" style="26"/>
    <col min="8449" max="8449" width="7.5703125" style="26" customWidth="1"/>
    <col min="8450" max="8450" width="33.42578125" style="26" customWidth="1"/>
    <col min="8451" max="8451" width="6.5703125" style="26" customWidth="1"/>
    <col min="8452" max="8452" width="11.42578125" style="26" customWidth="1"/>
    <col min="8453" max="8453" width="10.85546875" style="26" customWidth="1"/>
    <col min="8454" max="8454" width="9" style="26" customWidth="1"/>
    <col min="8455" max="8455" width="10.5703125" style="26" customWidth="1"/>
    <col min="8456" max="8456" width="10.7109375" style="26" customWidth="1"/>
    <col min="8457" max="8458" width="9" style="26" customWidth="1"/>
    <col min="8459" max="8460" width="10.140625" style="26" customWidth="1"/>
    <col min="8461" max="8480" width="0" style="26" hidden="1" customWidth="1"/>
    <col min="8481" max="8704" width="9.140625" style="26"/>
    <col min="8705" max="8705" width="7.5703125" style="26" customWidth="1"/>
    <col min="8706" max="8706" width="33.42578125" style="26" customWidth="1"/>
    <col min="8707" max="8707" width="6.5703125" style="26" customWidth="1"/>
    <col min="8708" max="8708" width="11.42578125" style="26" customWidth="1"/>
    <col min="8709" max="8709" width="10.85546875" style="26" customWidth="1"/>
    <col min="8710" max="8710" width="9" style="26" customWidth="1"/>
    <col min="8711" max="8711" width="10.5703125" style="26" customWidth="1"/>
    <col min="8712" max="8712" width="10.7109375" style="26" customWidth="1"/>
    <col min="8713" max="8714" width="9" style="26" customWidth="1"/>
    <col min="8715" max="8716" width="10.140625" style="26" customWidth="1"/>
    <col min="8717" max="8736" width="0" style="26" hidden="1" customWidth="1"/>
    <col min="8737" max="8960" width="9.140625" style="26"/>
    <col min="8961" max="8961" width="7.5703125" style="26" customWidth="1"/>
    <col min="8962" max="8962" width="33.42578125" style="26" customWidth="1"/>
    <col min="8963" max="8963" width="6.5703125" style="26" customWidth="1"/>
    <col min="8964" max="8964" width="11.42578125" style="26" customWidth="1"/>
    <col min="8965" max="8965" width="10.85546875" style="26" customWidth="1"/>
    <col min="8966" max="8966" width="9" style="26" customWidth="1"/>
    <col min="8967" max="8967" width="10.5703125" style="26" customWidth="1"/>
    <col min="8968" max="8968" width="10.7109375" style="26" customWidth="1"/>
    <col min="8969" max="8970" width="9" style="26" customWidth="1"/>
    <col min="8971" max="8972" width="10.140625" style="26" customWidth="1"/>
    <col min="8973" max="8992" width="0" style="26" hidden="1" customWidth="1"/>
    <col min="8993" max="9216" width="9.140625" style="26"/>
    <col min="9217" max="9217" width="7.5703125" style="26" customWidth="1"/>
    <col min="9218" max="9218" width="33.42578125" style="26" customWidth="1"/>
    <col min="9219" max="9219" width="6.5703125" style="26" customWidth="1"/>
    <col min="9220" max="9220" width="11.42578125" style="26" customWidth="1"/>
    <col min="9221" max="9221" width="10.85546875" style="26" customWidth="1"/>
    <col min="9222" max="9222" width="9" style="26" customWidth="1"/>
    <col min="9223" max="9223" width="10.5703125" style="26" customWidth="1"/>
    <col min="9224" max="9224" width="10.7109375" style="26" customWidth="1"/>
    <col min="9225" max="9226" width="9" style="26" customWidth="1"/>
    <col min="9227" max="9228" width="10.140625" style="26" customWidth="1"/>
    <col min="9229" max="9248" width="0" style="26" hidden="1" customWidth="1"/>
    <col min="9249" max="9472" width="9.140625" style="26"/>
    <col min="9473" max="9473" width="7.5703125" style="26" customWidth="1"/>
    <col min="9474" max="9474" width="33.42578125" style="26" customWidth="1"/>
    <col min="9475" max="9475" width="6.5703125" style="26" customWidth="1"/>
    <col min="9476" max="9476" width="11.42578125" style="26" customWidth="1"/>
    <col min="9477" max="9477" width="10.85546875" style="26" customWidth="1"/>
    <col min="9478" max="9478" width="9" style="26" customWidth="1"/>
    <col min="9479" max="9479" width="10.5703125" style="26" customWidth="1"/>
    <col min="9480" max="9480" width="10.7109375" style="26" customWidth="1"/>
    <col min="9481" max="9482" width="9" style="26" customWidth="1"/>
    <col min="9483" max="9484" width="10.140625" style="26" customWidth="1"/>
    <col min="9485" max="9504" width="0" style="26" hidden="1" customWidth="1"/>
    <col min="9505" max="9728" width="9.140625" style="26"/>
    <col min="9729" max="9729" width="7.5703125" style="26" customWidth="1"/>
    <col min="9730" max="9730" width="33.42578125" style="26" customWidth="1"/>
    <col min="9731" max="9731" width="6.5703125" style="26" customWidth="1"/>
    <col min="9732" max="9732" width="11.42578125" style="26" customWidth="1"/>
    <col min="9733" max="9733" width="10.85546875" style="26" customWidth="1"/>
    <col min="9734" max="9734" width="9" style="26" customWidth="1"/>
    <col min="9735" max="9735" width="10.5703125" style="26" customWidth="1"/>
    <col min="9736" max="9736" width="10.7109375" style="26" customWidth="1"/>
    <col min="9737" max="9738" width="9" style="26" customWidth="1"/>
    <col min="9739" max="9740" width="10.140625" style="26" customWidth="1"/>
    <col min="9741" max="9760" width="0" style="26" hidden="1" customWidth="1"/>
    <col min="9761" max="9984" width="9.140625" style="26"/>
    <col min="9985" max="9985" width="7.5703125" style="26" customWidth="1"/>
    <col min="9986" max="9986" width="33.42578125" style="26" customWidth="1"/>
    <col min="9987" max="9987" width="6.5703125" style="26" customWidth="1"/>
    <col min="9988" max="9988" width="11.42578125" style="26" customWidth="1"/>
    <col min="9989" max="9989" width="10.85546875" style="26" customWidth="1"/>
    <col min="9990" max="9990" width="9" style="26" customWidth="1"/>
    <col min="9991" max="9991" width="10.5703125" style="26" customWidth="1"/>
    <col min="9992" max="9992" width="10.7109375" style="26" customWidth="1"/>
    <col min="9993" max="9994" width="9" style="26" customWidth="1"/>
    <col min="9995" max="9996" width="10.140625" style="26" customWidth="1"/>
    <col min="9997" max="10016" width="0" style="26" hidden="1" customWidth="1"/>
    <col min="10017" max="10240" width="9.140625" style="26"/>
    <col min="10241" max="10241" width="7.5703125" style="26" customWidth="1"/>
    <col min="10242" max="10242" width="33.42578125" style="26" customWidth="1"/>
    <col min="10243" max="10243" width="6.5703125" style="26" customWidth="1"/>
    <col min="10244" max="10244" width="11.42578125" style="26" customWidth="1"/>
    <col min="10245" max="10245" width="10.85546875" style="26" customWidth="1"/>
    <col min="10246" max="10246" width="9" style="26" customWidth="1"/>
    <col min="10247" max="10247" width="10.5703125" style="26" customWidth="1"/>
    <col min="10248" max="10248" width="10.7109375" style="26" customWidth="1"/>
    <col min="10249" max="10250" width="9" style="26" customWidth="1"/>
    <col min="10251" max="10252" width="10.140625" style="26" customWidth="1"/>
    <col min="10253" max="10272" width="0" style="26" hidden="1" customWidth="1"/>
    <col min="10273" max="10496" width="9.140625" style="26"/>
    <col min="10497" max="10497" width="7.5703125" style="26" customWidth="1"/>
    <col min="10498" max="10498" width="33.42578125" style="26" customWidth="1"/>
    <col min="10499" max="10499" width="6.5703125" style="26" customWidth="1"/>
    <col min="10500" max="10500" width="11.42578125" style="26" customWidth="1"/>
    <col min="10501" max="10501" width="10.85546875" style="26" customWidth="1"/>
    <col min="10502" max="10502" width="9" style="26" customWidth="1"/>
    <col min="10503" max="10503" width="10.5703125" style="26" customWidth="1"/>
    <col min="10504" max="10504" width="10.7109375" style="26" customWidth="1"/>
    <col min="10505" max="10506" width="9" style="26" customWidth="1"/>
    <col min="10507" max="10508" width="10.140625" style="26" customWidth="1"/>
    <col min="10509" max="10528" width="0" style="26" hidden="1" customWidth="1"/>
    <col min="10529" max="10752" width="9.140625" style="26"/>
    <col min="10753" max="10753" width="7.5703125" style="26" customWidth="1"/>
    <col min="10754" max="10754" width="33.42578125" style="26" customWidth="1"/>
    <col min="10755" max="10755" width="6.5703125" style="26" customWidth="1"/>
    <col min="10756" max="10756" width="11.42578125" style="26" customWidth="1"/>
    <col min="10757" max="10757" width="10.85546875" style="26" customWidth="1"/>
    <col min="10758" max="10758" width="9" style="26" customWidth="1"/>
    <col min="10759" max="10759" width="10.5703125" style="26" customWidth="1"/>
    <col min="10760" max="10760" width="10.7109375" style="26" customWidth="1"/>
    <col min="10761" max="10762" width="9" style="26" customWidth="1"/>
    <col min="10763" max="10764" width="10.140625" style="26" customWidth="1"/>
    <col min="10765" max="10784" width="0" style="26" hidden="1" customWidth="1"/>
    <col min="10785" max="11008" width="9.140625" style="26"/>
    <col min="11009" max="11009" width="7.5703125" style="26" customWidth="1"/>
    <col min="11010" max="11010" width="33.42578125" style="26" customWidth="1"/>
    <col min="11011" max="11011" width="6.5703125" style="26" customWidth="1"/>
    <col min="11012" max="11012" width="11.42578125" style="26" customWidth="1"/>
    <col min="11013" max="11013" width="10.85546875" style="26" customWidth="1"/>
    <col min="11014" max="11014" width="9" style="26" customWidth="1"/>
    <col min="11015" max="11015" width="10.5703125" style="26" customWidth="1"/>
    <col min="11016" max="11016" width="10.7109375" style="26" customWidth="1"/>
    <col min="11017" max="11018" width="9" style="26" customWidth="1"/>
    <col min="11019" max="11020" width="10.140625" style="26" customWidth="1"/>
    <col min="11021" max="11040" width="0" style="26" hidden="1" customWidth="1"/>
    <col min="11041" max="11264" width="9.140625" style="26"/>
    <col min="11265" max="11265" width="7.5703125" style="26" customWidth="1"/>
    <col min="11266" max="11266" width="33.42578125" style="26" customWidth="1"/>
    <col min="11267" max="11267" width="6.5703125" style="26" customWidth="1"/>
    <col min="11268" max="11268" width="11.42578125" style="26" customWidth="1"/>
    <col min="11269" max="11269" width="10.85546875" style="26" customWidth="1"/>
    <col min="11270" max="11270" width="9" style="26" customWidth="1"/>
    <col min="11271" max="11271" width="10.5703125" style="26" customWidth="1"/>
    <col min="11272" max="11272" width="10.7109375" style="26" customWidth="1"/>
    <col min="11273" max="11274" width="9" style="26" customWidth="1"/>
    <col min="11275" max="11276" width="10.140625" style="26" customWidth="1"/>
    <col min="11277" max="11296" width="0" style="26" hidden="1" customWidth="1"/>
    <col min="11297" max="11520" width="9.140625" style="26"/>
    <col min="11521" max="11521" width="7.5703125" style="26" customWidth="1"/>
    <col min="11522" max="11522" width="33.42578125" style="26" customWidth="1"/>
    <col min="11523" max="11523" width="6.5703125" style="26" customWidth="1"/>
    <col min="11524" max="11524" width="11.42578125" style="26" customWidth="1"/>
    <col min="11525" max="11525" width="10.85546875" style="26" customWidth="1"/>
    <col min="11526" max="11526" width="9" style="26" customWidth="1"/>
    <col min="11527" max="11527" width="10.5703125" style="26" customWidth="1"/>
    <col min="11528" max="11528" width="10.7109375" style="26" customWidth="1"/>
    <col min="11529" max="11530" width="9" style="26" customWidth="1"/>
    <col min="11531" max="11532" width="10.140625" style="26" customWidth="1"/>
    <col min="11533" max="11552" width="0" style="26" hidden="1" customWidth="1"/>
    <col min="11553" max="11776" width="9.140625" style="26"/>
    <col min="11777" max="11777" width="7.5703125" style="26" customWidth="1"/>
    <col min="11778" max="11778" width="33.42578125" style="26" customWidth="1"/>
    <col min="11779" max="11779" width="6.5703125" style="26" customWidth="1"/>
    <col min="11780" max="11780" width="11.42578125" style="26" customWidth="1"/>
    <col min="11781" max="11781" width="10.85546875" style="26" customWidth="1"/>
    <col min="11782" max="11782" width="9" style="26" customWidth="1"/>
    <col min="11783" max="11783" width="10.5703125" style="26" customWidth="1"/>
    <col min="11784" max="11784" width="10.7109375" style="26" customWidth="1"/>
    <col min="11785" max="11786" width="9" style="26" customWidth="1"/>
    <col min="11787" max="11788" width="10.140625" style="26" customWidth="1"/>
    <col min="11789" max="11808" width="0" style="26" hidden="1" customWidth="1"/>
    <col min="11809" max="12032" width="9.140625" style="26"/>
    <col min="12033" max="12033" width="7.5703125" style="26" customWidth="1"/>
    <col min="12034" max="12034" width="33.42578125" style="26" customWidth="1"/>
    <col min="12035" max="12035" width="6.5703125" style="26" customWidth="1"/>
    <col min="12036" max="12036" width="11.42578125" style="26" customWidth="1"/>
    <col min="12037" max="12037" width="10.85546875" style="26" customWidth="1"/>
    <col min="12038" max="12038" width="9" style="26" customWidth="1"/>
    <col min="12039" max="12039" width="10.5703125" style="26" customWidth="1"/>
    <col min="12040" max="12040" width="10.7109375" style="26" customWidth="1"/>
    <col min="12041" max="12042" width="9" style="26" customWidth="1"/>
    <col min="12043" max="12044" width="10.140625" style="26" customWidth="1"/>
    <col min="12045" max="12064" width="0" style="26" hidden="1" customWidth="1"/>
    <col min="12065" max="12288" width="9.140625" style="26"/>
    <col min="12289" max="12289" width="7.5703125" style="26" customWidth="1"/>
    <col min="12290" max="12290" width="33.42578125" style="26" customWidth="1"/>
    <col min="12291" max="12291" width="6.5703125" style="26" customWidth="1"/>
    <col min="12292" max="12292" width="11.42578125" style="26" customWidth="1"/>
    <col min="12293" max="12293" width="10.85546875" style="26" customWidth="1"/>
    <col min="12294" max="12294" width="9" style="26" customWidth="1"/>
    <col min="12295" max="12295" width="10.5703125" style="26" customWidth="1"/>
    <col min="12296" max="12296" width="10.7109375" style="26" customWidth="1"/>
    <col min="12297" max="12298" width="9" style="26" customWidth="1"/>
    <col min="12299" max="12300" width="10.140625" style="26" customWidth="1"/>
    <col min="12301" max="12320" width="0" style="26" hidden="1" customWidth="1"/>
    <col min="12321" max="12544" width="9.140625" style="26"/>
    <col min="12545" max="12545" width="7.5703125" style="26" customWidth="1"/>
    <col min="12546" max="12546" width="33.42578125" style="26" customWidth="1"/>
    <col min="12547" max="12547" width="6.5703125" style="26" customWidth="1"/>
    <col min="12548" max="12548" width="11.42578125" style="26" customWidth="1"/>
    <col min="12549" max="12549" width="10.85546875" style="26" customWidth="1"/>
    <col min="12550" max="12550" width="9" style="26" customWidth="1"/>
    <col min="12551" max="12551" width="10.5703125" style="26" customWidth="1"/>
    <col min="12552" max="12552" width="10.7109375" style="26" customWidth="1"/>
    <col min="12553" max="12554" width="9" style="26" customWidth="1"/>
    <col min="12555" max="12556" width="10.140625" style="26" customWidth="1"/>
    <col min="12557" max="12576" width="0" style="26" hidden="1" customWidth="1"/>
    <col min="12577" max="12800" width="9.140625" style="26"/>
    <col min="12801" max="12801" width="7.5703125" style="26" customWidth="1"/>
    <col min="12802" max="12802" width="33.42578125" style="26" customWidth="1"/>
    <col min="12803" max="12803" width="6.5703125" style="26" customWidth="1"/>
    <col min="12804" max="12804" width="11.42578125" style="26" customWidth="1"/>
    <col min="12805" max="12805" width="10.85546875" style="26" customWidth="1"/>
    <col min="12806" max="12806" width="9" style="26" customWidth="1"/>
    <col min="12807" max="12807" width="10.5703125" style="26" customWidth="1"/>
    <col min="12808" max="12808" width="10.7109375" style="26" customWidth="1"/>
    <col min="12809" max="12810" width="9" style="26" customWidth="1"/>
    <col min="12811" max="12812" width="10.140625" style="26" customWidth="1"/>
    <col min="12813" max="12832" width="0" style="26" hidden="1" customWidth="1"/>
    <col min="12833" max="13056" width="9.140625" style="26"/>
    <col min="13057" max="13057" width="7.5703125" style="26" customWidth="1"/>
    <col min="13058" max="13058" width="33.42578125" style="26" customWidth="1"/>
    <col min="13059" max="13059" width="6.5703125" style="26" customWidth="1"/>
    <col min="13060" max="13060" width="11.42578125" style="26" customWidth="1"/>
    <col min="13061" max="13061" width="10.85546875" style="26" customWidth="1"/>
    <col min="13062" max="13062" width="9" style="26" customWidth="1"/>
    <col min="13063" max="13063" width="10.5703125" style="26" customWidth="1"/>
    <col min="13064" max="13064" width="10.7109375" style="26" customWidth="1"/>
    <col min="13065" max="13066" width="9" style="26" customWidth="1"/>
    <col min="13067" max="13068" width="10.140625" style="26" customWidth="1"/>
    <col min="13069" max="13088" width="0" style="26" hidden="1" customWidth="1"/>
    <col min="13089" max="13312" width="9.140625" style="26"/>
    <col min="13313" max="13313" width="7.5703125" style="26" customWidth="1"/>
    <col min="13314" max="13314" width="33.42578125" style="26" customWidth="1"/>
    <col min="13315" max="13315" width="6.5703125" style="26" customWidth="1"/>
    <col min="13316" max="13316" width="11.42578125" style="26" customWidth="1"/>
    <col min="13317" max="13317" width="10.85546875" style="26" customWidth="1"/>
    <col min="13318" max="13318" width="9" style="26" customWidth="1"/>
    <col min="13319" max="13319" width="10.5703125" style="26" customWidth="1"/>
    <col min="13320" max="13320" width="10.7109375" style="26" customWidth="1"/>
    <col min="13321" max="13322" width="9" style="26" customWidth="1"/>
    <col min="13323" max="13324" width="10.140625" style="26" customWidth="1"/>
    <col min="13325" max="13344" width="0" style="26" hidden="1" customWidth="1"/>
    <col min="13345" max="13568" width="9.140625" style="26"/>
    <col min="13569" max="13569" width="7.5703125" style="26" customWidth="1"/>
    <col min="13570" max="13570" width="33.42578125" style="26" customWidth="1"/>
    <col min="13571" max="13571" width="6.5703125" style="26" customWidth="1"/>
    <col min="13572" max="13572" width="11.42578125" style="26" customWidth="1"/>
    <col min="13573" max="13573" width="10.85546875" style="26" customWidth="1"/>
    <col min="13574" max="13574" width="9" style="26" customWidth="1"/>
    <col min="13575" max="13575" width="10.5703125" style="26" customWidth="1"/>
    <col min="13576" max="13576" width="10.7109375" style="26" customWidth="1"/>
    <col min="13577" max="13578" width="9" style="26" customWidth="1"/>
    <col min="13579" max="13580" width="10.140625" style="26" customWidth="1"/>
    <col min="13581" max="13600" width="0" style="26" hidden="1" customWidth="1"/>
    <col min="13601" max="13824" width="9.140625" style="26"/>
    <col min="13825" max="13825" width="7.5703125" style="26" customWidth="1"/>
    <col min="13826" max="13826" width="33.42578125" style="26" customWidth="1"/>
    <col min="13827" max="13827" width="6.5703125" style="26" customWidth="1"/>
    <col min="13828" max="13828" width="11.42578125" style="26" customWidth="1"/>
    <col min="13829" max="13829" width="10.85546875" style="26" customWidth="1"/>
    <col min="13830" max="13830" width="9" style="26" customWidth="1"/>
    <col min="13831" max="13831" width="10.5703125" style="26" customWidth="1"/>
    <col min="13832" max="13832" width="10.7109375" style="26" customWidth="1"/>
    <col min="13833" max="13834" width="9" style="26" customWidth="1"/>
    <col min="13835" max="13836" width="10.140625" style="26" customWidth="1"/>
    <col min="13837" max="13856" width="0" style="26" hidden="1" customWidth="1"/>
    <col min="13857" max="14080" width="9.140625" style="26"/>
    <col min="14081" max="14081" width="7.5703125" style="26" customWidth="1"/>
    <col min="14082" max="14082" width="33.42578125" style="26" customWidth="1"/>
    <col min="14083" max="14083" width="6.5703125" style="26" customWidth="1"/>
    <col min="14084" max="14084" width="11.42578125" style="26" customWidth="1"/>
    <col min="14085" max="14085" width="10.85546875" style="26" customWidth="1"/>
    <col min="14086" max="14086" width="9" style="26" customWidth="1"/>
    <col min="14087" max="14087" width="10.5703125" style="26" customWidth="1"/>
    <col min="14088" max="14088" width="10.7109375" style="26" customWidth="1"/>
    <col min="14089" max="14090" width="9" style="26" customWidth="1"/>
    <col min="14091" max="14092" width="10.140625" style="26" customWidth="1"/>
    <col min="14093" max="14112" width="0" style="26" hidden="1" customWidth="1"/>
    <col min="14113" max="14336" width="9.140625" style="26"/>
    <col min="14337" max="14337" width="7.5703125" style="26" customWidth="1"/>
    <col min="14338" max="14338" width="33.42578125" style="26" customWidth="1"/>
    <col min="14339" max="14339" width="6.5703125" style="26" customWidth="1"/>
    <col min="14340" max="14340" width="11.42578125" style="26" customWidth="1"/>
    <col min="14341" max="14341" width="10.85546875" style="26" customWidth="1"/>
    <col min="14342" max="14342" width="9" style="26" customWidth="1"/>
    <col min="14343" max="14343" width="10.5703125" style="26" customWidth="1"/>
    <col min="14344" max="14344" width="10.7109375" style="26" customWidth="1"/>
    <col min="14345" max="14346" width="9" style="26" customWidth="1"/>
    <col min="14347" max="14348" width="10.140625" style="26" customWidth="1"/>
    <col min="14349" max="14368" width="0" style="26" hidden="1" customWidth="1"/>
    <col min="14369" max="14592" width="9.140625" style="26"/>
    <col min="14593" max="14593" width="7.5703125" style="26" customWidth="1"/>
    <col min="14594" max="14594" width="33.42578125" style="26" customWidth="1"/>
    <col min="14595" max="14595" width="6.5703125" style="26" customWidth="1"/>
    <col min="14596" max="14596" width="11.42578125" style="26" customWidth="1"/>
    <col min="14597" max="14597" width="10.85546875" style="26" customWidth="1"/>
    <col min="14598" max="14598" width="9" style="26" customWidth="1"/>
    <col min="14599" max="14599" width="10.5703125" style="26" customWidth="1"/>
    <col min="14600" max="14600" width="10.7109375" style="26" customWidth="1"/>
    <col min="14601" max="14602" width="9" style="26" customWidth="1"/>
    <col min="14603" max="14604" width="10.140625" style="26" customWidth="1"/>
    <col min="14605" max="14624" width="0" style="26" hidden="1" customWidth="1"/>
    <col min="14625" max="14848" width="9.140625" style="26"/>
    <col min="14849" max="14849" width="7.5703125" style="26" customWidth="1"/>
    <col min="14850" max="14850" width="33.42578125" style="26" customWidth="1"/>
    <col min="14851" max="14851" width="6.5703125" style="26" customWidth="1"/>
    <col min="14852" max="14852" width="11.42578125" style="26" customWidth="1"/>
    <col min="14853" max="14853" width="10.85546875" style="26" customWidth="1"/>
    <col min="14854" max="14854" width="9" style="26" customWidth="1"/>
    <col min="14855" max="14855" width="10.5703125" style="26" customWidth="1"/>
    <col min="14856" max="14856" width="10.7109375" style="26" customWidth="1"/>
    <col min="14857" max="14858" width="9" style="26" customWidth="1"/>
    <col min="14859" max="14860" width="10.140625" style="26" customWidth="1"/>
    <col min="14861" max="14880" width="0" style="26" hidden="1" customWidth="1"/>
    <col min="14881" max="15104" width="9.140625" style="26"/>
    <col min="15105" max="15105" width="7.5703125" style="26" customWidth="1"/>
    <col min="15106" max="15106" width="33.42578125" style="26" customWidth="1"/>
    <col min="15107" max="15107" width="6.5703125" style="26" customWidth="1"/>
    <col min="15108" max="15108" width="11.42578125" style="26" customWidth="1"/>
    <col min="15109" max="15109" width="10.85546875" style="26" customWidth="1"/>
    <col min="15110" max="15110" width="9" style="26" customWidth="1"/>
    <col min="15111" max="15111" width="10.5703125" style="26" customWidth="1"/>
    <col min="15112" max="15112" width="10.7109375" style="26" customWidth="1"/>
    <col min="15113" max="15114" width="9" style="26" customWidth="1"/>
    <col min="15115" max="15116" width="10.140625" style="26" customWidth="1"/>
    <col min="15117" max="15136" width="0" style="26" hidden="1" customWidth="1"/>
    <col min="15137" max="15360" width="9.140625" style="26"/>
    <col min="15361" max="15361" width="7.5703125" style="26" customWidth="1"/>
    <col min="15362" max="15362" width="33.42578125" style="26" customWidth="1"/>
    <col min="15363" max="15363" width="6.5703125" style="26" customWidth="1"/>
    <col min="15364" max="15364" width="11.42578125" style="26" customWidth="1"/>
    <col min="15365" max="15365" width="10.85546875" style="26" customWidth="1"/>
    <col min="15366" max="15366" width="9" style="26" customWidth="1"/>
    <col min="15367" max="15367" width="10.5703125" style="26" customWidth="1"/>
    <col min="15368" max="15368" width="10.7109375" style="26" customWidth="1"/>
    <col min="15369" max="15370" width="9" style="26" customWidth="1"/>
    <col min="15371" max="15372" width="10.140625" style="26" customWidth="1"/>
    <col min="15373" max="15392" width="0" style="26" hidden="1" customWidth="1"/>
    <col min="15393" max="15616" width="9.140625" style="26"/>
    <col min="15617" max="15617" width="7.5703125" style="26" customWidth="1"/>
    <col min="15618" max="15618" width="33.42578125" style="26" customWidth="1"/>
    <col min="15619" max="15619" width="6.5703125" style="26" customWidth="1"/>
    <col min="15620" max="15620" width="11.42578125" style="26" customWidth="1"/>
    <col min="15621" max="15621" width="10.85546875" style="26" customWidth="1"/>
    <col min="15622" max="15622" width="9" style="26" customWidth="1"/>
    <col min="15623" max="15623" width="10.5703125" style="26" customWidth="1"/>
    <col min="15624" max="15624" width="10.7109375" style="26" customWidth="1"/>
    <col min="15625" max="15626" width="9" style="26" customWidth="1"/>
    <col min="15627" max="15628" width="10.140625" style="26" customWidth="1"/>
    <col min="15629" max="15648" width="0" style="26" hidden="1" customWidth="1"/>
    <col min="15649" max="15872" width="9.140625" style="26"/>
    <col min="15873" max="15873" width="7.5703125" style="26" customWidth="1"/>
    <col min="15874" max="15874" width="33.42578125" style="26" customWidth="1"/>
    <col min="15875" max="15875" width="6.5703125" style="26" customWidth="1"/>
    <col min="15876" max="15876" width="11.42578125" style="26" customWidth="1"/>
    <col min="15877" max="15877" width="10.85546875" style="26" customWidth="1"/>
    <col min="15878" max="15878" width="9" style="26" customWidth="1"/>
    <col min="15879" max="15879" width="10.5703125" style="26" customWidth="1"/>
    <col min="15880" max="15880" width="10.7109375" style="26" customWidth="1"/>
    <col min="15881" max="15882" width="9" style="26" customWidth="1"/>
    <col min="15883" max="15884" width="10.140625" style="26" customWidth="1"/>
    <col min="15885" max="15904" width="0" style="26" hidden="1" customWidth="1"/>
    <col min="15905" max="16128" width="9.140625" style="26"/>
    <col min="16129" max="16129" width="7.5703125" style="26" customWidth="1"/>
    <col min="16130" max="16130" width="33.42578125" style="26" customWidth="1"/>
    <col min="16131" max="16131" width="6.5703125" style="26" customWidth="1"/>
    <col min="16132" max="16132" width="11.42578125" style="26" customWidth="1"/>
    <col min="16133" max="16133" width="10.85546875" style="26" customWidth="1"/>
    <col min="16134" max="16134" width="9" style="26" customWidth="1"/>
    <col min="16135" max="16135" width="10.5703125" style="26" customWidth="1"/>
    <col min="16136" max="16136" width="10.7109375" style="26" customWidth="1"/>
    <col min="16137" max="16138" width="9" style="26" customWidth="1"/>
    <col min="16139" max="16140" width="10.140625" style="26" customWidth="1"/>
    <col min="16141" max="16160" width="0" style="26" hidden="1" customWidth="1"/>
    <col min="16161" max="16384" width="9.140625" style="26"/>
  </cols>
  <sheetData>
    <row r="1" spans="1:30" ht="21.75" customHeight="1">
      <c r="A1" s="49" t="s">
        <v>333</v>
      </c>
      <c r="E1" s="77"/>
    </row>
    <row r="2" spans="1:30" ht="34.5" customHeight="1">
      <c r="A2" s="423" t="s">
        <v>787</v>
      </c>
      <c r="B2" s="423"/>
      <c r="C2" s="423"/>
      <c r="D2" s="423"/>
      <c r="E2" s="423"/>
      <c r="F2" s="423"/>
      <c r="G2" s="423"/>
      <c r="H2" s="423"/>
      <c r="I2" s="423"/>
      <c r="J2" s="423"/>
      <c r="K2" s="423"/>
      <c r="L2" s="423"/>
      <c r="M2" s="423"/>
      <c r="N2" s="423"/>
      <c r="O2" s="423"/>
      <c r="P2" s="423"/>
      <c r="Q2" s="423"/>
      <c r="R2" s="423"/>
      <c r="S2" s="423"/>
      <c r="T2" s="423"/>
      <c r="U2" s="423"/>
      <c r="V2" s="423"/>
      <c r="W2" s="423"/>
      <c r="X2" s="33"/>
      <c r="Y2" s="33"/>
      <c r="Z2" s="33"/>
      <c r="AA2" s="33"/>
      <c r="AB2" s="33"/>
    </row>
    <row r="3" spans="1:30">
      <c r="A3" s="423"/>
      <c r="B3" s="423"/>
      <c r="C3" s="423"/>
      <c r="D3" s="423"/>
      <c r="E3" s="423"/>
      <c r="F3" s="423"/>
      <c r="G3" s="423"/>
      <c r="H3" s="423"/>
      <c r="I3" s="423"/>
      <c r="J3" s="423"/>
      <c r="K3" s="423"/>
      <c r="L3" s="423"/>
      <c r="M3" s="423"/>
      <c r="N3" s="423"/>
      <c r="O3" s="423"/>
      <c r="P3" s="423"/>
      <c r="Q3" s="423"/>
      <c r="R3" s="423"/>
      <c r="S3" s="423"/>
      <c r="T3" s="423"/>
      <c r="U3" s="423"/>
      <c r="V3" s="423"/>
      <c r="W3" s="423"/>
      <c r="X3" s="33"/>
      <c r="Y3" s="33"/>
      <c r="Z3" s="33"/>
      <c r="AA3" s="33"/>
      <c r="AB3" s="33"/>
    </row>
    <row r="4" spans="1:30" ht="17.25" customHeight="1">
      <c r="A4" s="424" t="s">
        <v>1</v>
      </c>
      <c r="B4" s="424"/>
      <c r="C4" s="424"/>
      <c r="D4" s="424"/>
      <c r="E4" s="424"/>
      <c r="F4" s="424"/>
      <c r="G4" s="424"/>
      <c r="H4" s="424"/>
      <c r="I4" s="424"/>
      <c r="J4" s="424"/>
      <c r="K4" s="424"/>
      <c r="L4" s="424"/>
      <c r="M4" s="424"/>
      <c r="N4" s="424"/>
      <c r="O4" s="424"/>
      <c r="P4" s="424"/>
      <c r="Q4" s="424"/>
      <c r="R4" s="424"/>
      <c r="S4" s="424"/>
      <c r="T4" s="424"/>
      <c r="U4" s="424"/>
      <c r="V4" s="424"/>
      <c r="W4" s="424"/>
      <c r="X4" s="424"/>
      <c r="Y4" s="424"/>
      <c r="Z4" s="424"/>
      <c r="AA4" s="424"/>
      <c r="AB4" s="424"/>
    </row>
    <row r="5" spans="1:30" s="33" customFormat="1" ht="19.5" customHeight="1">
      <c r="A5" s="425" t="s">
        <v>2</v>
      </c>
      <c r="B5" s="425" t="s">
        <v>277</v>
      </c>
      <c r="C5" s="425" t="s">
        <v>4</v>
      </c>
      <c r="D5" s="425" t="s">
        <v>11</v>
      </c>
      <c r="E5" s="427" t="s">
        <v>225</v>
      </c>
      <c r="F5" s="428"/>
      <c r="G5" s="428"/>
      <c r="H5" s="428"/>
      <c r="I5" s="428"/>
      <c r="J5" s="428"/>
      <c r="K5" s="428"/>
      <c r="L5" s="428"/>
      <c r="M5" s="428"/>
      <c r="N5" s="428"/>
      <c r="O5" s="428"/>
      <c r="P5" s="428"/>
      <c r="Q5" s="428"/>
      <c r="R5" s="428"/>
      <c r="S5" s="428"/>
      <c r="T5" s="428"/>
      <c r="U5" s="428"/>
      <c r="V5" s="428"/>
      <c r="W5" s="428"/>
      <c r="X5" s="428"/>
      <c r="Y5" s="428"/>
      <c r="Z5" s="428"/>
      <c r="AA5" s="428"/>
      <c r="AB5" s="429"/>
    </row>
    <row r="6" spans="1:30" s="33" customFormat="1" ht="47.25">
      <c r="A6" s="426"/>
      <c r="B6" s="426"/>
      <c r="C6" s="426"/>
      <c r="D6" s="426"/>
      <c r="E6" s="4" t="s">
        <v>207</v>
      </c>
      <c r="F6" s="4" t="s">
        <v>208</v>
      </c>
      <c r="G6" s="4" t="s">
        <v>209</v>
      </c>
      <c r="H6" s="4" t="s">
        <v>210</v>
      </c>
      <c r="I6" s="4" t="s">
        <v>211</v>
      </c>
      <c r="J6" s="4" t="s">
        <v>212</v>
      </c>
      <c r="K6" s="4" t="s">
        <v>213</v>
      </c>
      <c r="L6" s="4" t="s">
        <v>214</v>
      </c>
      <c r="M6" s="27" t="s">
        <v>17</v>
      </c>
      <c r="N6" s="27" t="s">
        <v>18</v>
      </c>
      <c r="O6" s="27" t="s">
        <v>19</v>
      </c>
      <c r="P6" s="27" t="s">
        <v>20</v>
      </c>
      <c r="Q6" s="27" t="s">
        <v>21</v>
      </c>
      <c r="R6" s="27" t="s">
        <v>22</v>
      </c>
      <c r="S6" s="27" t="s">
        <v>23</v>
      </c>
      <c r="T6" s="27" t="s">
        <v>24</v>
      </c>
      <c r="U6" s="27" t="s">
        <v>25</v>
      </c>
      <c r="V6" s="27" t="s">
        <v>26</v>
      </c>
      <c r="W6" s="27" t="s">
        <v>27</v>
      </c>
      <c r="X6" s="27" t="s">
        <v>28</v>
      </c>
      <c r="Y6" s="27" t="s">
        <v>29</v>
      </c>
      <c r="Z6" s="27" t="s">
        <v>30</v>
      </c>
      <c r="AA6" s="27" t="s">
        <v>31</v>
      </c>
      <c r="AB6" s="27" t="s">
        <v>32</v>
      </c>
    </row>
    <row r="7" spans="1:30" ht="19.5" customHeight="1">
      <c r="A7" s="6" t="s">
        <v>38</v>
      </c>
      <c r="B7" s="6" t="s">
        <v>39</v>
      </c>
      <c r="C7" s="6" t="s">
        <v>40</v>
      </c>
      <c r="D7" s="6" t="s">
        <v>334</v>
      </c>
      <c r="E7" s="6" t="s">
        <v>42</v>
      </c>
      <c r="F7" s="6" t="s">
        <v>44</v>
      </c>
      <c r="G7" s="6" t="s">
        <v>45</v>
      </c>
      <c r="H7" s="6" t="s">
        <v>46</v>
      </c>
      <c r="I7" s="6" t="s">
        <v>47</v>
      </c>
      <c r="J7" s="6" t="s">
        <v>48</v>
      </c>
      <c r="K7" s="6" t="s">
        <v>49</v>
      </c>
      <c r="L7" s="6" t="s">
        <v>50</v>
      </c>
      <c r="M7" s="31" t="s">
        <v>335</v>
      </c>
      <c r="N7" s="6" t="s">
        <v>52</v>
      </c>
      <c r="O7" s="6" t="s">
        <v>53</v>
      </c>
      <c r="P7" s="6" t="s">
        <v>54</v>
      </c>
      <c r="Q7" s="6" t="s">
        <v>55</v>
      </c>
      <c r="R7" s="6" t="s">
        <v>56</v>
      </c>
      <c r="S7" s="6" t="s">
        <v>57</v>
      </c>
      <c r="T7" s="6" t="s">
        <v>58</v>
      </c>
      <c r="U7" s="6" t="s">
        <v>59</v>
      </c>
      <c r="V7" s="6" t="s">
        <v>60</v>
      </c>
      <c r="W7" s="6" t="s">
        <v>61</v>
      </c>
      <c r="X7" s="6" t="s">
        <v>62</v>
      </c>
      <c r="Y7" s="6" t="s">
        <v>63</v>
      </c>
      <c r="Z7" s="6" t="s">
        <v>64</v>
      </c>
      <c r="AA7" s="6" t="s">
        <v>65</v>
      </c>
      <c r="AB7" s="6" t="s">
        <v>66</v>
      </c>
    </row>
    <row r="8" spans="1:30" s="33" customFormat="1" ht="21" customHeight="1">
      <c r="A8" s="27">
        <v>1</v>
      </c>
      <c r="B8" s="29" t="s">
        <v>70</v>
      </c>
      <c r="C8" s="27" t="s">
        <v>71</v>
      </c>
      <c r="D8" s="78">
        <f>'[1]BIEU 05'!D8</f>
        <v>0</v>
      </c>
      <c r="E8" s="78">
        <f>'[1]BIEU 05'!E8</f>
        <v>0</v>
      </c>
      <c r="F8" s="78">
        <f>'[1]BIEU 05'!F8</f>
        <v>0</v>
      </c>
      <c r="G8" s="78">
        <f>'[1]BIEU 05'!G8</f>
        <v>0</v>
      </c>
      <c r="H8" s="78">
        <f>'[1]BIEU 05'!H8</f>
        <v>0</v>
      </c>
      <c r="I8" s="78">
        <f>'[1]BIEU 05'!I8</f>
        <v>0</v>
      </c>
      <c r="J8" s="78">
        <f>'[1]BIEU 05'!J8</f>
        <v>0</v>
      </c>
      <c r="K8" s="78">
        <f>'[1]BIEU 05'!K8</f>
        <v>0</v>
      </c>
      <c r="L8" s="78">
        <f>'[1]BIEU 05'!L8</f>
        <v>0</v>
      </c>
      <c r="M8" s="78">
        <v>0</v>
      </c>
      <c r="N8" s="78">
        <v>0</v>
      </c>
      <c r="O8" s="78">
        <v>0</v>
      </c>
      <c r="P8" s="78">
        <v>0</v>
      </c>
      <c r="Q8" s="78">
        <v>0</v>
      </c>
      <c r="R8" s="78">
        <v>0</v>
      </c>
      <c r="S8" s="78">
        <v>0</v>
      </c>
      <c r="T8" s="78">
        <v>0</v>
      </c>
      <c r="U8" s="78">
        <v>0</v>
      </c>
      <c r="V8" s="78">
        <v>0</v>
      </c>
      <c r="W8" s="78">
        <v>0</v>
      </c>
      <c r="X8" s="9">
        <v>0</v>
      </c>
      <c r="Y8" s="9">
        <v>0</v>
      </c>
      <c r="Z8" s="9">
        <v>0</v>
      </c>
      <c r="AA8" s="9">
        <v>0</v>
      </c>
      <c r="AB8" s="9">
        <v>0</v>
      </c>
      <c r="AC8" s="62">
        <v>0</v>
      </c>
      <c r="AD8" s="63">
        <v>0</v>
      </c>
    </row>
    <row r="9" spans="1:30" ht="15.95" customHeight="1">
      <c r="A9" s="31" t="s">
        <v>72</v>
      </c>
      <c r="B9" s="37" t="s">
        <v>73</v>
      </c>
      <c r="C9" s="31" t="s">
        <v>74</v>
      </c>
      <c r="D9" s="79">
        <f>'[1]BIEU 05'!D9</f>
        <v>0</v>
      </c>
      <c r="E9" s="79">
        <f>'[1]BIEU 05'!E9</f>
        <v>0</v>
      </c>
      <c r="F9" s="79">
        <f>'[1]BIEU 05'!F9</f>
        <v>0</v>
      </c>
      <c r="G9" s="79">
        <f>'[1]BIEU 05'!G9</f>
        <v>0</v>
      </c>
      <c r="H9" s="79">
        <f>'[1]BIEU 05'!H9</f>
        <v>0</v>
      </c>
      <c r="I9" s="79">
        <f>'[1]BIEU 05'!I9</f>
        <v>0</v>
      </c>
      <c r="J9" s="79">
        <f>'[1]BIEU 05'!J9</f>
        <v>0</v>
      </c>
      <c r="K9" s="79">
        <f>'[1]BIEU 05'!K9</f>
        <v>0</v>
      </c>
      <c r="L9" s="79">
        <f>'[1]BIEU 05'!L9</f>
        <v>0</v>
      </c>
      <c r="M9" s="79">
        <v>0</v>
      </c>
      <c r="N9" s="79">
        <v>0</v>
      </c>
      <c r="O9" s="79">
        <v>0</v>
      </c>
      <c r="P9" s="79">
        <v>0</v>
      </c>
      <c r="Q9" s="79">
        <v>0</v>
      </c>
      <c r="R9" s="79">
        <v>0</v>
      </c>
      <c r="S9" s="79">
        <v>0</v>
      </c>
      <c r="T9" s="79">
        <v>0</v>
      </c>
      <c r="U9" s="79">
        <v>0</v>
      </c>
      <c r="V9" s="79">
        <v>0</v>
      </c>
      <c r="W9" s="79">
        <v>0</v>
      </c>
      <c r="X9" s="14">
        <v>0</v>
      </c>
      <c r="Y9" s="14">
        <v>0</v>
      </c>
      <c r="Z9" s="14">
        <v>0</v>
      </c>
      <c r="AA9" s="14">
        <v>0</v>
      </c>
      <c r="AB9" s="14">
        <v>0</v>
      </c>
      <c r="AC9" s="2">
        <v>0</v>
      </c>
      <c r="AD9" s="63">
        <v>0</v>
      </c>
    </row>
    <row r="10" spans="1:30" s="30" customFormat="1" ht="31.5">
      <c r="A10" s="39" t="s">
        <v>75</v>
      </c>
      <c r="B10" s="40" t="s">
        <v>76</v>
      </c>
      <c r="C10" s="39" t="s">
        <v>77</v>
      </c>
      <c r="D10" s="79">
        <f>'[1]BIEU 05'!D10</f>
        <v>0</v>
      </c>
      <c r="E10" s="79">
        <f>'[1]BIEU 05'!E10</f>
        <v>0</v>
      </c>
      <c r="F10" s="79">
        <f>'[1]BIEU 05'!F10</f>
        <v>0</v>
      </c>
      <c r="G10" s="79">
        <f>'[1]BIEU 05'!G10</f>
        <v>0</v>
      </c>
      <c r="H10" s="79">
        <f>'[1]BIEU 05'!H10</f>
        <v>0</v>
      </c>
      <c r="I10" s="79">
        <f>'[1]BIEU 05'!I10</f>
        <v>0</v>
      </c>
      <c r="J10" s="79">
        <f>'[1]BIEU 05'!J10</f>
        <v>0</v>
      </c>
      <c r="K10" s="79">
        <f>'[1]BIEU 05'!K10</f>
        <v>0</v>
      </c>
      <c r="L10" s="79">
        <f>'[1]BIEU 05'!L10</f>
        <v>0</v>
      </c>
      <c r="M10" s="79">
        <v>0</v>
      </c>
      <c r="N10" s="79">
        <v>0</v>
      </c>
      <c r="O10" s="79">
        <v>0</v>
      </c>
      <c r="P10" s="79">
        <v>0</v>
      </c>
      <c r="Q10" s="79">
        <v>0</v>
      </c>
      <c r="R10" s="79">
        <v>0</v>
      </c>
      <c r="S10" s="79">
        <v>0</v>
      </c>
      <c r="T10" s="79">
        <v>0</v>
      </c>
      <c r="U10" s="79">
        <v>0</v>
      </c>
      <c r="V10" s="79">
        <v>0</v>
      </c>
      <c r="W10" s="79">
        <v>0</v>
      </c>
      <c r="X10" s="14">
        <v>0</v>
      </c>
      <c r="Y10" s="14">
        <v>0</v>
      </c>
      <c r="Z10" s="14">
        <v>0</v>
      </c>
      <c r="AA10" s="14">
        <v>0</v>
      </c>
      <c r="AB10" s="19">
        <v>0</v>
      </c>
      <c r="AC10" s="80">
        <v>0</v>
      </c>
      <c r="AD10" s="63">
        <v>0</v>
      </c>
    </row>
    <row r="11" spans="1:30" ht="15.95" customHeight="1">
      <c r="A11" s="41" t="s">
        <v>82</v>
      </c>
      <c r="B11" s="37" t="s">
        <v>83</v>
      </c>
      <c r="C11" s="31" t="s">
        <v>84</v>
      </c>
      <c r="D11" s="79">
        <f>'[1]BIEU 05'!D11</f>
        <v>0</v>
      </c>
      <c r="E11" s="79">
        <f>'[1]BIEU 05'!E11</f>
        <v>0</v>
      </c>
      <c r="F11" s="79">
        <f>'[1]BIEU 05'!F11</f>
        <v>0</v>
      </c>
      <c r="G11" s="79">
        <f>'[1]BIEU 05'!G11</f>
        <v>0</v>
      </c>
      <c r="H11" s="79">
        <f>'[1]BIEU 05'!H11</f>
        <v>0</v>
      </c>
      <c r="I11" s="79">
        <f>'[1]BIEU 05'!I11</f>
        <v>0</v>
      </c>
      <c r="J11" s="79">
        <f>'[1]BIEU 05'!J11</f>
        <v>0</v>
      </c>
      <c r="K11" s="79">
        <f>'[1]BIEU 05'!K11</f>
        <v>0</v>
      </c>
      <c r="L11" s="79">
        <f>'[1]BIEU 05'!L11</f>
        <v>0</v>
      </c>
      <c r="M11" s="79">
        <v>0</v>
      </c>
      <c r="N11" s="79">
        <v>0</v>
      </c>
      <c r="O11" s="79">
        <v>0</v>
      </c>
      <c r="P11" s="79">
        <v>0</v>
      </c>
      <c r="Q11" s="79">
        <v>0</v>
      </c>
      <c r="R11" s="79">
        <v>0</v>
      </c>
      <c r="S11" s="79">
        <v>0</v>
      </c>
      <c r="T11" s="79">
        <v>0</v>
      </c>
      <c r="U11" s="79">
        <v>0</v>
      </c>
      <c r="V11" s="79">
        <v>0</v>
      </c>
      <c r="W11" s="79">
        <v>0</v>
      </c>
      <c r="X11" s="14">
        <v>0</v>
      </c>
      <c r="Y11" s="14">
        <v>0</v>
      </c>
      <c r="Z11" s="14">
        <v>0</v>
      </c>
      <c r="AA11" s="14">
        <v>0</v>
      </c>
      <c r="AB11" s="14">
        <v>0</v>
      </c>
      <c r="AC11" s="1">
        <v>0</v>
      </c>
      <c r="AD11" s="63">
        <v>0</v>
      </c>
    </row>
    <row r="12" spans="1:30" ht="15.95" customHeight="1">
      <c r="A12" s="41" t="s">
        <v>85</v>
      </c>
      <c r="B12" s="37" t="s">
        <v>86</v>
      </c>
      <c r="C12" s="31" t="s">
        <v>87</v>
      </c>
      <c r="D12" s="79">
        <f>'[1]BIEU 05'!D12</f>
        <v>0</v>
      </c>
      <c r="E12" s="79">
        <f>'[1]BIEU 05'!E12</f>
        <v>0</v>
      </c>
      <c r="F12" s="79">
        <f>'[1]BIEU 05'!F12</f>
        <v>0</v>
      </c>
      <c r="G12" s="79">
        <f>'[1]BIEU 05'!G12</f>
        <v>0</v>
      </c>
      <c r="H12" s="79">
        <f>'[1]BIEU 05'!H12</f>
        <v>0</v>
      </c>
      <c r="I12" s="79">
        <f>'[1]BIEU 05'!I12</f>
        <v>0</v>
      </c>
      <c r="J12" s="79">
        <f>'[1]BIEU 05'!J12</f>
        <v>0</v>
      </c>
      <c r="K12" s="79">
        <f>'[1]BIEU 05'!K12</f>
        <v>0</v>
      </c>
      <c r="L12" s="79">
        <f>'[1]BIEU 05'!L12</f>
        <v>0</v>
      </c>
      <c r="M12" s="79">
        <v>0</v>
      </c>
      <c r="N12" s="79">
        <v>0</v>
      </c>
      <c r="O12" s="79">
        <v>0</v>
      </c>
      <c r="P12" s="79">
        <v>0</v>
      </c>
      <c r="Q12" s="79">
        <v>0</v>
      </c>
      <c r="R12" s="79">
        <v>0</v>
      </c>
      <c r="S12" s="79">
        <v>0</v>
      </c>
      <c r="T12" s="79">
        <v>0</v>
      </c>
      <c r="U12" s="79">
        <v>0</v>
      </c>
      <c r="V12" s="79">
        <v>0</v>
      </c>
      <c r="W12" s="79">
        <v>0</v>
      </c>
      <c r="X12" s="14">
        <v>0</v>
      </c>
      <c r="Y12" s="14">
        <v>0</v>
      </c>
      <c r="Z12" s="14">
        <v>0</v>
      </c>
      <c r="AA12" s="14">
        <v>0</v>
      </c>
      <c r="AB12" s="14">
        <v>0</v>
      </c>
      <c r="AC12" s="1">
        <v>0</v>
      </c>
      <c r="AD12" s="63">
        <v>0</v>
      </c>
    </row>
    <row r="13" spans="1:30">
      <c r="A13" s="41" t="s">
        <v>88</v>
      </c>
      <c r="B13" s="37" t="s">
        <v>89</v>
      </c>
      <c r="C13" s="31" t="s">
        <v>90</v>
      </c>
      <c r="D13" s="79">
        <f>'[1]BIEU 05'!D13</f>
        <v>0</v>
      </c>
      <c r="E13" s="79">
        <f>'[1]BIEU 05'!E13</f>
        <v>0</v>
      </c>
      <c r="F13" s="79">
        <f>'[1]BIEU 05'!F13</f>
        <v>0</v>
      </c>
      <c r="G13" s="79">
        <f>'[1]BIEU 05'!G13</f>
        <v>0</v>
      </c>
      <c r="H13" s="79">
        <f>'[1]BIEU 05'!H13</f>
        <v>0</v>
      </c>
      <c r="I13" s="79">
        <f>'[1]BIEU 05'!I13</f>
        <v>0</v>
      </c>
      <c r="J13" s="79">
        <f>'[1]BIEU 05'!J13</f>
        <v>0</v>
      </c>
      <c r="K13" s="79">
        <f>'[1]BIEU 05'!K13</f>
        <v>0</v>
      </c>
      <c r="L13" s="79">
        <f>'[1]BIEU 05'!L13</f>
        <v>0</v>
      </c>
      <c r="M13" s="79">
        <v>0</v>
      </c>
      <c r="N13" s="79">
        <v>0</v>
      </c>
      <c r="O13" s="79">
        <v>0</v>
      </c>
      <c r="P13" s="79">
        <v>0</v>
      </c>
      <c r="Q13" s="79">
        <v>0</v>
      </c>
      <c r="R13" s="79">
        <v>0</v>
      </c>
      <c r="S13" s="79">
        <v>0</v>
      </c>
      <c r="T13" s="79">
        <v>0</v>
      </c>
      <c r="U13" s="79">
        <v>0</v>
      </c>
      <c r="V13" s="79">
        <v>0</v>
      </c>
      <c r="W13" s="79">
        <v>0</v>
      </c>
      <c r="X13" s="14">
        <v>0</v>
      </c>
      <c r="Y13" s="14">
        <v>0</v>
      </c>
      <c r="Z13" s="14">
        <v>0</v>
      </c>
      <c r="AA13" s="14">
        <v>0</v>
      </c>
      <c r="AB13" s="14">
        <v>0</v>
      </c>
      <c r="AC13" s="1">
        <v>0</v>
      </c>
      <c r="AD13" s="63">
        <v>0</v>
      </c>
    </row>
    <row r="14" spans="1:30" ht="15.95" customHeight="1">
      <c r="A14" s="41" t="s">
        <v>91</v>
      </c>
      <c r="B14" s="37" t="s">
        <v>92</v>
      </c>
      <c r="C14" s="31" t="s">
        <v>93</v>
      </c>
      <c r="D14" s="79">
        <f>'[1]BIEU 05'!D14</f>
        <v>0</v>
      </c>
      <c r="E14" s="79">
        <f>'[1]BIEU 05'!E14</f>
        <v>0</v>
      </c>
      <c r="F14" s="79">
        <f>'[1]BIEU 05'!F14</f>
        <v>0</v>
      </c>
      <c r="G14" s="79">
        <f>'[1]BIEU 05'!G14</f>
        <v>0</v>
      </c>
      <c r="H14" s="79">
        <f>'[1]BIEU 05'!H14</f>
        <v>0</v>
      </c>
      <c r="I14" s="79">
        <f>'[1]BIEU 05'!I14</f>
        <v>0</v>
      </c>
      <c r="J14" s="79">
        <f>'[1]BIEU 05'!J14</f>
        <v>0</v>
      </c>
      <c r="K14" s="79">
        <f>'[1]BIEU 05'!K14</f>
        <v>0</v>
      </c>
      <c r="L14" s="79">
        <f>'[1]BIEU 05'!L14</f>
        <v>0</v>
      </c>
      <c r="M14" s="79">
        <v>0</v>
      </c>
      <c r="N14" s="79">
        <v>0</v>
      </c>
      <c r="O14" s="79">
        <v>0</v>
      </c>
      <c r="P14" s="79">
        <v>0</v>
      </c>
      <c r="Q14" s="79">
        <v>0</v>
      </c>
      <c r="R14" s="79">
        <v>0</v>
      </c>
      <c r="S14" s="79">
        <v>0</v>
      </c>
      <c r="T14" s="79">
        <v>0</v>
      </c>
      <c r="U14" s="79">
        <v>0</v>
      </c>
      <c r="V14" s="79">
        <v>0</v>
      </c>
      <c r="W14" s="79">
        <v>0</v>
      </c>
      <c r="X14" s="14">
        <v>0</v>
      </c>
      <c r="Y14" s="14">
        <v>0</v>
      </c>
      <c r="Z14" s="14">
        <v>0</v>
      </c>
      <c r="AA14" s="14">
        <v>0</v>
      </c>
      <c r="AB14" s="14">
        <v>0</v>
      </c>
      <c r="AC14" s="2">
        <v>0</v>
      </c>
      <c r="AD14" s="63">
        <v>0</v>
      </c>
    </row>
    <row r="15" spans="1:30" ht="21.75" customHeight="1">
      <c r="A15" s="41" t="s">
        <v>94</v>
      </c>
      <c r="B15" s="37" t="s">
        <v>95</v>
      </c>
      <c r="C15" s="31" t="s">
        <v>96</v>
      </c>
      <c r="D15" s="79">
        <f>'[1]BIEU 05'!D15</f>
        <v>0</v>
      </c>
      <c r="E15" s="79">
        <f>'[1]BIEU 05'!E15</f>
        <v>0</v>
      </c>
      <c r="F15" s="79">
        <f>'[1]BIEU 05'!F15</f>
        <v>0</v>
      </c>
      <c r="G15" s="79">
        <f>'[1]BIEU 05'!G15</f>
        <v>0</v>
      </c>
      <c r="H15" s="79">
        <f>'[1]BIEU 05'!H15</f>
        <v>0</v>
      </c>
      <c r="I15" s="79">
        <f>'[1]BIEU 05'!I15</f>
        <v>0</v>
      </c>
      <c r="J15" s="79">
        <f>'[1]BIEU 05'!J15</f>
        <v>0</v>
      </c>
      <c r="K15" s="79">
        <f>'[1]BIEU 05'!K15</f>
        <v>0</v>
      </c>
      <c r="L15" s="79">
        <f>'[1]BIEU 05'!L15</f>
        <v>0</v>
      </c>
      <c r="M15" s="79">
        <v>0</v>
      </c>
      <c r="N15" s="79">
        <v>0</v>
      </c>
      <c r="O15" s="79">
        <v>0</v>
      </c>
      <c r="P15" s="79">
        <v>0</v>
      </c>
      <c r="Q15" s="79">
        <v>0</v>
      </c>
      <c r="R15" s="79">
        <v>0</v>
      </c>
      <c r="S15" s="79">
        <v>0</v>
      </c>
      <c r="T15" s="79">
        <v>0</v>
      </c>
      <c r="U15" s="79">
        <v>0</v>
      </c>
      <c r="V15" s="79">
        <v>0</v>
      </c>
      <c r="W15" s="79">
        <v>0</v>
      </c>
      <c r="X15" s="14">
        <v>0</v>
      </c>
      <c r="Y15" s="14">
        <v>0</v>
      </c>
      <c r="Z15" s="14">
        <v>0</v>
      </c>
      <c r="AA15" s="14">
        <v>0</v>
      </c>
      <c r="AB15" s="14">
        <v>0</v>
      </c>
      <c r="AC15" s="1">
        <v>0</v>
      </c>
      <c r="AD15" s="63">
        <v>0</v>
      </c>
    </row>
    <row r="16" spans="1:30" ht="21.75" customHeight="1">
      <c r="A16" s="39" t="s">
        <v>75</v>
      </c>
      <c r="B16" s="16" t="s">
        <v>97</v>
      </c>
      <c r="C16" s="15" t="s">
        <v>98</v>
      </c>
      <c r="D16" s="79">
        <f>'[1]BIEU 05'!D16</f>
        <v>0</v>
      </c>
      <c r="E16" s="79">
        <f>'[1]BIEU 05'!E16</f>
        <v>0</v>
      </c>
      <c r="F16" s="79">
        <f>'[1]BIEU 05'!F16</f>
        <v>0</v>
      </c>
      <c r="G16" s="79">
        <f>'[1]BIEU 05'!G16</f>
        <v>0</v>
      </c>
      <c r="H16" s="79">
        <f>'[1]BIEU 05'!H16</f>
        <v>0</v>
      </c>
      <c r="I16" s="79">
        <f>'[1]BIEU 05'!I16</f>
        <v>0</v>
      </c>
      <c r="J16" s="79">
        <f>'[1]BIEU 05'!J16</f>
        <v>0</v>
      </c>
      <c r="K16" s="79">
        <f>'[1]BIEU 05'!K16</f>
        <v>0</v>
      </c>
      <c r="L16" s="79">
        <f>'[1]BIEU 05'!L16</f>
        <v>0</v>
      </c>
      <c r="M16" s="79">
        <v>0</v>
      </c>
      <c r="N16" s="79">
        <v>0</v>
      </c>
      <c r="O16" s="79">
        <v>0</v>
      </c>
      <c r="P16" s="79">
        <v>0</v>
      </c>
      <c r="Q16" s="79">
        <v>0</v>
      </c>
      <c r="R16" s="79">
        <v>0</v>
      </c>
      <c r="S16" s="79">
        <v>0</v>
      </c>
      <c r="T16" s="79">
        <v>0</v>
      </c>
      <c r="U16" s="79">
        <v>0</v>
      </c>
      <c r="V16" s="79">
        <v>0</v>
      </c>
      <c r="W16" s="79">
        <v>0</v>
      </c>
      <c r="X16" s="14"/>
      <c r="Y16" s="14"/>
      <c r="Z16" s="14"/>
      <c r="AA16" s="14"/>
      <c r="AB16" s="14"/>
      <c r="AC16" s="1"/>
      <c r="AD16" s="63"/>
    </row>
    <row r="17" spans="1:32">
      <c r="A17" s="41" t="s">
        <v>336</v>
      </c>
      <c r="B17" s="37" t="s">
        <v>100</v>
      </c>
      <c r="C17" s="31" t="s">
        <v>101</v>
      </c>
      <c r="D17" s="79">
        <f>'[1]BIEU 05'!D17</f>
        <v>0</v>
      </c>
      <c r="E17" s="79">
        <f>'[1]BIEU 05'!E17</f>
        <v>0</v>
      </c>
      <c r="F17" s="79">
        <f>'[1]BIEU 05'!F17</f>
        <v>0</v>
      </c>
      <c r="G17" s="79">
        <f>'[1]BIEU 05'!G17</f>
        <v>0</v>
      </c>
      <c r="H17" s="79">
        <f>'[1]BIEU 05'!H17</f>
        <v>0</v>
      </c>
      <c r="I17" s="79">
        <f>'[1]BIEU 05'!I17</f>
        <v>0</v>
      </c>
      <c r="J17" s="79">
        <f>'[1]BIEU 05'!J17</f>
        <v>0</v>
      </c>
      <c r="K17" s="79">
        <f>'[1]BIEU 05'!K17</f>
        <v>0</v>
      </c>
      <c r="L17" s="79">
        <f>'[1]BIEU 05'!L17</f>
        <v>0</v>
      </c>
      <c r="M17" s="79">
        <v>0</v>
      </c>
      <c r="N17" s="79">
        <v>0</v>
      </c>
      <c r="O17" s="79">
        <v>0</v>
      </c>
      <c r="P17" s="79">
        <v>0</v>
      </c>
      <c r="Q17" s="79">
        <v>0</v>
      </c>
      <c r="R17" s="79">
        <v>0</v>
      </c>
      <c r="S17" s="79">
        <v>0</v>
      </c>
      <c r="T17" s="79">
        <v>0</v>
      </c>
      <c r="U17" s="79">
        <v>0</v>
      </c>
      <c r="V17" s="79">
        <v>0</v>
      </c>
      <c r="W17" s="79">
        <v>0</v>
      </c>
      <c r="X17" s="14">
        <v>0</v>
      </c>
      <c r="Y17" s="14">
        <v>0</v>
      </c>
      <c r="Z17" s="14">
        <v>0</v>
      </c>
      <c r="AA17" s="14">
        <v>0</v>
      </c>
      <c r="AB17" s="14">
        <v>0</v>
      </c>
      <c r="AC17" s="1">
        <v>0</v>
      </c>
      <c r="AD17" s="63">
        <v>0</v>
      </c>
    </row>
    <row r="18" spans="1:32" ht="15.95" customHeight="1">
      <c r="A18" s="41" t="s">
        <v>102</v>
      </c>
      <c r="B18" s="37" t="s">
        <v>103</v>
      </c>
      <c r="C18" s="31" t="s">
        <v>104</v>
      </c>
      <c r="D18" s="79">
        <f>'[1]BIEU 05'!D18</f>
        <v>0</v>
      </c>
      <c r="E18" s="79">
        <f>'[1]BIEU 05'!E18</f>
        <v>0</v>
      </c>
      <c r="F18" s="79">
        <f>'[1]BIEU 05'!F18</f>
        <v>0</v>
      </c>
      <c r="G18" s="79">
        <f>'[1]BIEU 05'!G18</f>
        <v>0</v>
      </c>
      <c r="H18" s="79">
        <f>'[1]BIEU 05'!H18</f>
        <v>0</v>
      </c>
      <c r="I18" s="79">
        <f>'[1]BIEU 05'!I18</f>
        <v>0</v>
      </c>
      <c r="J18" s="79">
        <f>'[1]BIEU 05'!J18</f>
        <v>0</v>
      </c>
      <c r="K18" s="79">
        <f>'[1]BIEU 05'!K18</f>
        <v>0</v>
      </c>
      <c r="L18" s="79">
        <f>'[1]BIEU 05'!L18</f>
        <v>0</v>
      </c>
      <c r="M18" s="79">
        <v>0</v>
      </c>
      <c r="N18" s="79">
        <v>0</v>
      </c>
      <c r="O18" s="79">
        <v>0</v>
      </c>
      <c r="P18" s="79">
        <v>0</v>
      </c>
      <c r="Q18" s="79">
        <v>0</v>
      </c>
      <c r="R18" s="79">
        <v>0</v>
      </c>
      <c r="S18" s="79">
        <v>0</v>
      </c>
      <c r="T18" s="79">
        <v>0</v>
      </c>
      <c r="U18" s="79">
        <v>0</v>
      </c>
      <c r="V18" s="79">
        <v>0</v>
      </c>
      <c r="W18" s="79">
        <v>0</v>
      </c>
      <c r="X18" s="14">
        <v>0</v>
      </c>
      <c r="Y18" s="14">
        <v>0</v>
      </c>
      <c r="Z18" s="14">
        <v>0</v>
      </c>
      <c r="AA18" s="14">
        <v>0</v>
      </c>
      <c r="AB18" s="14">
        <v>0</v>
      </c>
      <c r="AC18" s="1">
        <v>0</v>
      </c>
      <c r="AD18" s="63">
        <v>0</v>
      </c>
    </row>
    <row r="19" spans="1:32" ht="15.95" customHeight="1">
      <c r="A19" s="41" t="s">
        <v>105</v>
      </c>
      <c r="B19" s="37" t="s">
        <v>106</v>
      </c>
      <c r="C19" s="31" t="s">
        <v>107</v>
      </c>
      <c r="D19" s="79">
        <f>'[1]BIEU 05'!D19</f>
        <v>0</v>
      </c>
      <c r="E19" s="79">
        <f>'[1]BIEU 05'!E19</f>
        <v>0</v>
      </c>
      <c r="F19" s="79">
        <f>'[1]BIEU 05'!F19</f>
        <v>0</v>
      </c>
      <c r="G19" s="79">
        <f>'[1]BIEU 05'!G19</f>
        <v>0</v>
      </c>
      <c r="H19" s="79">
        <f>'[1]BIEU 05'!H19</f>
        <v>0</v>
      </c>
      <c r="I19" s="79">
        <f>'[1]BIEU 05'!I19</f>
        <v>0</v>
      </c>
      <c r="J19" s="79">
        <f>'[1]BIEU 05'!J19</f>
        <v>0</v>
      </c>
      <c r="K19" s="79">
        <f>'[1]BIEU 05'!K19</f>
        <v>0</v>
      </c>
      <c r="L19" s="79">
        <f>'[1]BIEU 05'!L19</f>
        <v>0</v>
      </c>
      <c r="M19" s="79">
        <v>0</v>
      </c>
      <c r="N19" s="79">
        <v>0</v>
      </c>
      <c r="O19" s="79">
        <v>0</v>
      </c>
      <c r="P19" s="79">
        <v>0</v>
      </c>
      <c r="Q19" s="79">
        <v>0</v>
      </c>
      <c r="R19" s="79">
        <v>0</v>
      </c>
      <c r="S19" s="79">
        <v>0</v>
      </c>
      <c r="T19" s="79">
        <v>0</v>
      </c>
      <c r="U19" s="79">
        <v>0</v>
      </c>
      <c r="V19" s="79">
        <v>0</v>
      </c>
      <c r="W19" s="79">
        <v>0</v>
      </c>
      <c r="X19" s="14">
        <v>0</v>
      </c>
      <c r="Y19" s="14">
        <v>0</v>
      </c>
      <c r="Z19" s="14">
        <v>0</v>
      </c>
      <c r="AA19" s="14">
        <v>0</v>
      </c>
      <c r="AB19" s="14">
        <v>0</v>
      </c>
      <c r="AC19" s="2">
        <v>0</v>
      </c>
      <c r="AD19" s="63">
        <v>0</v>
      </c>
    </row>
    <row r="20" spans="1:32" s="33" customFormat="1">
      <c r="A20" s="32">
        <v>2</v>
      </c>
      <c r="B20" s="29" t="s">
        <v>108</v>
      </c>
      <c r="C20" s="27" t="s">
        <v>109</v>
      </c>
      <c r="D20" s="78">
        <v>13.517000000000001</v>
      </c>
      <c r="E20" s="78">
        <v>2.1500000000000004</v>
      </c>
      <c r="F20" s="78">
        <v>0.05</v>
      </c>
      <c r="G20" s="78">
        <v>0</v>
      </c>
      <c r="H20" s="78">
        <v>1.68</v>
      </c>
      <c r="I20" s="78">
        <v>1.19</v>
      </c>
      <c r="J20" s="78">
        <v>4.6999999999999993</v>
      </c>
      <c r="K20" s="78">
        <v>1.6819999999999999</v>
      </c>
      <c r="L20" s="78">
        <v>2.0649999999999999</v>
      </c>
      <c r="M20" s="78">
        <v>0</v>
      </c>
      <c r="N20" s="78">
        <v>0</v>
      </c>
      <c r="O20" s="78">
        <v>0</v>
      </c>
      <c r="P20" s="78">
        <v>0</v>
      </c>
      <c r="Q20" s="78">
        <v>0</v>
      </c>
      <c r="R20" s="78">
        <v>0</v>
      </c>
      <c r="S20" s="78">
        <v>0</v>
      </c>
      <c r="T20" s="78">
        <v>0</v>
      </c>
      <c r="U20" s="78">
        <v>0</v>
      </c>
      <c r="V20" s="78">
        <v>0</v>
      </c>
      <c r="W20" s="78">
        <v>0</v>
      </c>
      <c r="X20" s="9" t="e">
        <v>#REF!</v>
      </c>
      <c r="Y20" s="9" t="e">
        <v>#REF!</v>
      </c>
      <c r="Z20" s="9" t="e">
        <v>#REF!</v>
      </c>
      <c r="AA20" s="9" t="e">
        <v>#REF!</v>
      </c>
      <c r="AB20" s="9" t="e">
        <v>#REF!</v>
      </c>
      <c r="AC20" s="44">
        <v>15.604999999999999</v>
      </c>
      <c r="AD20" s="63">
        <v>-5.0000000000000711E-2</v>
      </c>
      <c r="AE20" s="81">
        <v>0</v>
      </c>
      <c r="AF20" s="81">
        <v>-0.66999999999999993</v>
      </c>
    </row>
    <row r="21" spans="1:32" ht="15.95" customHeight="1">
      <c r="A21" s="31" t="s">
        <v>110</v>
      </c>
      <c r="B21" s="37" t="s">
        <v>111</v>
      </c>
      <c r="C21" s="31" t="s">
        <v>112</v>
      </c>
      <c r="D21" s="79">
        <v>0.12</v>
      </c>
      <c r="E21" s="79">
        <v>0</v>
      </c>
      <c r="F21" s="79">
        <v>0</v>
      </c>
      <c r="G21" s="79">
        <v>0</v>
      </c>
      <c r="H21" s="79">
        <v>0</v>
      </c>
      <c r="I21" s="79">
        <v>0</v>
      </c>
      <c r="J21" s="79">
        <v>0</v>
      </c>
      <c r="K21" s="79">
        <v>0</v>
      </c>
      <c r="L21" s="79">
        <v>0.12</v>
      </c>
      <c r="M21" s="79">
        <v>0</v>
      </c>
      <c r="N21" s="79">
        <v>0</v>
      </c>
      <c r="O21" s="79">
        <v>0</v>
      </c>
      <c r="P21" s="79">
        <v>0</v>
      </c>
      <c r="Q21" s="79">
        <v>0</v>
      </c>
      <c r="R21" s="79">
        <v>0</v>
      </c>
      <c r="S21" s="79">
        <v>0</v>
      </c>
      <c r="T21" s="79">
        <v>0</v>
      </c>
      <c r="U21" s="79">
        <v>0</v>
      </c>
      <c r="V21" s="79">
        <v>0</v>
      </c>
      <c r="W21" s="79">
        <v>0</v>
      </c>
      <c r="X21" s="14">
        <v>0</v>
      </c>
      <c r="Y21" s="14">
        <v>0</v>
      </c>
      <c r="Z21" s="14">
        <v>0</v>
      </c>
      <c r="AA21" s="14">
        <v>0</v>
      </c>
      <c r="AB21" s="14">
        <v>0</v>
      </c>
      <c r="AC21" s="1">
        <v>11.25</v>
      </c>
      <c r="AD21" s="63">
        <v>0</v>
      </c>
    </row>
    <row r="22" spans="1:32" ht="15.95" customHeight="1">
      <c r="A22" s="31" t="s">
        <v>113</v>
      </c>
      <c r="B22" s="37" t="s">
        <v>114</v>
      </c>
      <c r="C22" s="31" t="s">
        <v>115</v>
      </c>
      <c r="D22" s="79">
        <v>0</v>
      </c>
      <c r="E22" s="79">
        <v>0</v>
      </c>
      <c r="F22" s="79">
        <v>0</v>
      </c>
      <c r="G22" s="79">
        <v>0</v>
      </c>
      <c r="H22" s="79">
        <v>0</v>
      </c>
      <c r="I22" s="79">
        <v>0</v>
      </c>
      <c r="J22" s="79">
        <v>0</v>
      </c>
      <c r="K22" s="79">
        <v>0</v>
      </c>
      <c r="L22" s="79">
        <v>0</v>
      </c>
      <c r="M22" s="79">
        <v>0</v>
      </c>
      <c r="N22" s="79">
        <v>0</v>
      </c>
      <c r="O22" s="79">
        <v>0</v>
      </c>
      <c r="P22" s="79">
        <v>0</v>
      </c>
      <c r="Q22" s="79">
        <v>0</v>
      </c>
      <c r="R22" s="79">
        <v>0</v>
      </c>
      <c r="S22" s="79">
        <v>0</v>
      </c>
      <c r="T22" s="79">
        <v>0</v>
      </c>
      <c r="U22" s="79">
        <v>0</v>
      </c>
      <c r="V22" s="79">
        <v>0</v>
      </c>
      <c r="W22" s="79">
        <v>0</v>
      </c>
      <c r="X22" s="14">
        <v>0</v>
      </c>
      <c r="Y22" s="14">
        <v>0</v>
      </c>
      <c r="Z22" s="14">
        <v>0</v>
      </c>
      <c r="AA22" s="14">
        <v>0</v>
      </c>
      <c r="AB22" s="14">
        <v>0</v>
      </c>
      <c r="AC22" s="1">
        <v>0</v>
      </c>
      <c r="AD22" s="63">
        <v>0</v>
      </c>
    </row>
    <row r="23" spans="1:32" ht="15.95" customHeight="1">
      <c r="A23" s="31" t="s">
        <v>116</v>
      </c>
      <c r="B23" s="37" t="s">
        <v>117</v>
      </c>
      <c r="C23" s="31" t="s">
        <v>118</v>
      </c>
      <c r="D23" s="79">
        <v>0</v>
      </c>
      <c r="E23" s="79">
        <v>0</v>
      </c>
      <c r="F23" s="79">
        <v>0</v>
      </c>
      <c r="G23" s="79">
        <v>0</v>
      </c>
      <c r="H23" s="79">
        <v>0</v>
      </c>
      <c r="I23" s="79">
        <v>0</v>
      </c>
      <c r="J23" s="79">
        <v>0</v>
      </c>
      <c r="K23" s="79">
        <v>0</v>
      </c>
      <c r="L23" s="79">
        <v>0</v>
      </c>
      <c r="M23" s="79">
        <v>0</v>
      </c>
      <c r="N23" s="79">
        <v>0</v>
      </c>
      <c r="O23" s="79">
        <v>0</v>
      </c>
      <c r="P23" s="79">
        <v>0</v>
      </c>
      <c r="Q23" s="79">
        <v>0</v>
      </c>
      <c r="R23" s="79">
        <v>0</v>
      </c>
      <c r="S23" s="79">
        <v>0</v>
      </c>
      <c r="T23" s="79">
        <v>0</v>
      </c>
      <c r="U23" s="79">
        <v>0</v>
      </c>
      <c r="V23" s="79">
        <v>0</v>
      </c>
      <c r="W23" s="79">
        <v>0</v>
      </c>
      <c r="X23" s="14">
        <v>0</v>
      </c>
      <c r="Y23" s="14">
        <v>0</v>
      </c>
      <c r="Z23" s="14">
        <v>0</v>
      </c>
      <c r="AA23" s="14">
        <v>0</v>
      </c>
      <c r="AB23" s="14">
        <v>0</v>
      </c>
      <c r="AC23" s="1">
        <v>0</v>
      </c>
      <c r="AD23" s="63">
        <v>0</v>
      </c>
    </row>
    <row r="24" spans="1:32">
      <c r="A24" s="31" t="s">
        <v>119</v>
      </c>
      <c r="B24" s="37" t="s">
        <v>120</v>
      </c>
      <c r="C24" s="31" t="s">
        <v>121</v>
      </c>
      <c r="D24" s="79">
        <v>0</v>
      </c>
      <c r="E24" s="79">
        <v>0</v>
      </c>
      <c r="F24" s="79">
        <v>0</v>
      </c>
      <c r="G24" s="79">
        <v>0</v>
      </c>
      <c r="H24" s="79">
        <v>0</v>
      </c>
      <c r="I24" s="79">
        <v>0</v>
      </c>
      <c r="J24" s="79">
        <v>0</v>
      </c>
      <c r="K24" s="79">
        <v>0</v>
      </c>
      <c r="L24" s="79">
        <v>0</v>
      </c>
      <c r="M24" s="79">
        <v>0</v>
      </c>
      <c r="N24" s="79">
        <v>0</v>
      </c>
      <c r="O24" s="79">
        <v>0</v>
      </c>
      <c r="P24" s="79">
        <v>0</v>
      </c>
      <c r="Q24" s="79">
        <v>0</v>
      </c>
      <c r="R24" s="79">
        <v>0</v>
      </c>
      <c r="S24" s="79">
        <v>0</v>
      </c>
      <c r="T24" s="79">
        <v>0</v>
      </c>
      <c r="U24" s="79">
        <v>0</v>
      </c>
      <c r="V24" s="79">
        <v>0</v>
      </c>
      <c r="W24" s="79">
        <v>0</v>
      </c>
      <c r="X24" s="14">
        <v>0</v>
      </c>
      <c r="Y24" s="14">
        <v>0</v>
      </c>
      <c r="Z24" s="14">
        <v>0</v>
      </c>
      <c r="AA24" s="14">
        <v>0</v>
      </c>
      <c r="AB24" s="14">
        <v>0</v>
      </c>
      <c r="AC24" s="2">
        <v>0</v>
      </c>
      <c r="AD24" s="63">
        <v>0</v>
      </c>
    </row>
    <row r="25" spans="1:32">
      <c r="A25" s="31" t="s">
        <v>122</v>
      </c>
      <c r="B25" s="37" t="s">
        <v>123</v>
      </c>
      <c r="C25" s="31" t="s">
        <v>124</v>
      </c>
      <c r="D25" s="79">
        <v>5.7</v>
      </c>
      <c r="E25" s="79">
        <v>0.25</v>
      </c>
      <c r="F25" s="79">
        <v>0</v>
      </c>
      <c r="G25" s="79">
        <v>0</v>
      </c>
      <c r="H25" s="79">
        <v>0.22999999999999998</v>
      </c>
      <c r="I25" s="79">
        <v>0</v>
      </c>
      <c r="J25" s="79">
        <v>4.46</v>
      </c>
      <c r="K25" s="79">
        <v>0.4</v>
      </c>
      <c r="L25" s="79">
        <v>0.36</v>
      </c>
      <c r="M25" s="79">
        <v>0</v>
      </c>
      <c r="N25" s="79">
        <v>0</v>
      </c>
      <c r="O25" s="79">
        <v>0</v>
      </c>
      <c r="P25" s="79">
        <v>0</v>
      </c>
      <c r="Q25" s="79">
        <v>0</v>
      </c>
      <c r="R25" s="79">
        <v>0</v>
      </c>
      <c r="S25" s="79">
        <v>0</v>
      </c>
      <c r="T25" s="79">
        <v>0</v>
      </c>
      <c r="U25" s="79">
        <v>0</v>
      </c>
      <c r="V25" s="79">
        <v>0</v>
      </c>
      <c r="W25" s="79">
        <v>0</v>
      </c>
      <c r="X25" s="14">
        <v>0</v>
      </c>
      <c r="Y25" s="14">
        <v>0</v>
      </c>
      <c r="Z25" s="14">
        <v>0</v>
      </c>
      <c r="AA25" s="14">
        <v>0</v>
      </c>
      <c r="AB25" s="14">
        <v>0</v>
      </c>
      <c r="AC25" s="2">
        <v>0.46</v>
      </c>
      <c r="AD25" s="63">
        <v>0</v>
      </c>
    </row>
    <row r="26" spans="1:32">
      <c r="A26" s="31" t="s">
        <v>125</v>
      </c>
      <c r="B26" s="37" t="s">
        <v>126</v>
      </c>
      <c r="C26" s="31" t="s">
        <v>127</v>
      </c>
      <c r="D26" s="79">
        <v>0</v>
      </c>
      <c r="E26" s="79">
        <v>0</v>
      </c>
      <c r="F26" s="79">
        <v>0</v>
      </c>
      <c r="G26" s="79">
        <v>0</v>
      </c>
      <c r="H26" s="79">
        <v>0</v>
      </c>
      <c r="I26" s="79">
        <v>0</v>
      </c>
      <c r="J26" s="79">
        <v>0</v>
      </c>
      <c r="K26" s="79">
        <v>0</v>
      </c>
      <c r="L26" s="79">
        <v>0</v>
      </c>
      <c r="M26" s="79">
        <v>0</v>
      </c>
      <c r="N26" s="79">
        <v>0</v>
      </c>
      <c r="O26" s="79">
        <v>0</v>
      </c>
      <c r="P26" s="79">
        <v>0</v>
      </c>
      <c r="Q26" s="79">
        <v>0</v>
      </c>
      <c r="R26" s="79">
        <v>0</v>
      </c>
      <c r="S26" s="79">
        <v>0</v>
      </c>
      <c r="T26" s="79">
        <v>0</v>
      </c>
      <c r="U26" s="79">
        <v>0</v>
      </c>
      <c r="V26" s="79">
        <v>0</v>
      </c>
      <c r="W26" s="79">
        <v>0</v>
      </c>
      <c r="X26" s="14">
        <v>0</v>
      </c>
      <c r="Y26" s="14">
        <v>0</v>
      </c>
      <c r="Z26" s="14">
        <v>0</v>
      </c>
      <c r="AA26" s="14">
        <v>0</v>
      </c>
      <c r="AB26" s="14">
        <v>0</v>
      </c>
      <c r="AC26" s="2">
        <v>0</v>
      </c>
      <c r="AD26" s="63">
        <v>0</v>
      </c>
    </row>
    <row r="27" spans="1:32" ht="31.5">
      <c r="A27" s="31" t="s">
        <v>128</v>
      </c>
      <c r="B27" s="37" t="s">
        <v>129</v>
      </c>
      <c r="C27" s="31" t="s">
        <v>130</v>
      </c>
      <c r="D27" s="79">
        <v>0</v>
      </c>
      <c r="E27" s="79">
        <v>0</v>
      </c>
      <c r="F27" s="79">
        <v>0</v>
      </c>
      <c r="G27" s="79">
        <v>0</v>
      </c>
      <c r="H27" s="79">
        <v>0</v>
      </c>
      <c r="I27" s="79">
        <v>0</v>
      </c>
      <c r="J27" s="79">
        <v>0</v>
      </c>
      <c r="K27" s="79">
        <v>0</v>
      </c>
      <c r="L27" s="79">
        <v>0</v>
      </c>
      <c r="M27" s="79">
        <v>0</v>
      </c>
      <c r="N27" s="79">
        <v>0</v>
      </c>
      <c r="O27" s="79">
        <v>0</v>
      </c>
      <c r="P27" s="79">
        <v>0</v>
      </c>
      <c r="Q27" s="79">
        <v>0</v>
      </c>
      <c r="R27" s="79">
        <v>0</v>
      </c>
      <c r="S27" s="79">
        <v>0</v>
      </c>
      <c r="T27" s="79">
        <v>0</v>
      </c>
      <c r="U27" s="79">
        <v>0</v>
      </c>
      <c r="V27" s="79">
        <v>0</v>
      </c>
      <c r="W27" s="79">
        <v>0</v>
      </c>
      <c r="X27" s="14">
        <v>0</v>
      </c>
      <c r="Y27" s="14">
        <v>0</v>
      </c>
      <c r="Z27" s="14">
        <v>0</v>
      </c>
      <c r="AA27" s="14">
        <v>0</v>
      </c>
      <c r="AB27" s="14">
        <v>0</v>
      </c>
      <c r="AC27" s="1">
        <v>0</v>
      </c>
      <c r="AD27" s="63">
        <v>0</v>
      </c>
    </row>
    <row r="28" spans="1:32" ht="31.5">
      <c r="A28" s="31" t="s">
        <v>235</v>
      </c>
      <c r="B28" s="37" t="s">
        <v>132</v>
      </c>
      <c r="C28" s="31" t="s">
        <v>133</v>
      </c>
      <c r="D28" s="79">
        <v>0</v>
      </c>
      <c r="E28" s="79">
        <v>0</v>
      </c>
      <c r="F28" s="79">
        <v>0</v>
      </c>
      <c r="G28" s="79">
        <v>0</v>
      </c>
      <c r="H28" s="79">
        <v>0</v>
      </c>
      <c r="I28" s="79">
        <v>0</v>
      </c>
      <c r="J28" s="79">
        <v>0</v>
      </c>
      <c r="K28" s="79">
        <v>0</v>
      </c>
      <c r="L28" s="79">
        <v>0</v>
      </c>
      <c r="M28" s="79">
        <v>0</v>
      </c>
      <c r="N28" s="79">
        <v>0</v>
      </c>
      <c r="O28" s="79">
        <v>0</v>
      </c>
      <c r="P28" s="79">
        <v>0</v>
      </c>
      <c r="Q28" s="79">
        <v>0</v>
      </c>
      <c r="R28" s="79">
        <v>0</v>
      </c>
      <c r="S28" s="79">
        <v>0</v>
      </c>
      <c r="T28" s="79">
        <v>0</v>
      </c>
      <c r="U28" s="79">
        <v>0</v>
      </c>
      <c r="V28" s="79">
        <v>0</v>
      </c>
      <c r="W28" s="79">
        <v>0</v>
      </c>
      <c r="X28" s="14" t="e">
        <v>#REF!</v>
      </c>
      <c r="Y28" s="14" t="e">
        <v>#REF!</v>
      </c>
      <c r="Z28" s="14" t="e">
        <v>#REF!</v>
      </c>
      <c r="AA28" s="14" t="e">
        <v>#REF!</v>
      </c>
      <c r="AB28" s="14" t="e">
        <v>#REF!</v>
      </c>
      <c r="AC28" s="1">
        <v>0.04</v>
      </c>
      <c r="AD28" s="63">
        <v>0</v>
      </c>
    </row>
    <row r="29" spans="1:32" ht="31.5">
      <c r="A29" s="31" t="s">
        <v>134</v>
      </c>
      <c r="B29" s="37" t="s">
        <v>135</v>
      </c>
      <c r="C29" s="31" t="s">
        <v>136</v>
      </c>
      <c r="D29" s="79">
        <v>4.3070000000000004</v>
      </c>
      <c r="E29" s="79">
        <v>0.77</v>
      </c>
      <c r="F29" s="79">
        <v>0</v>
      </c>
      <c r="G29" s="79">
        <v>0</v>
      </c>
      <c r="H29" s="79">
        <v>0</v>
      </c>
      <c r="I29" s="79">
        <v>0.96</v>
      </c>
      <c r="J29" s="79">
        <v>0.06</v>
      </c>
      <c r="K29" s="79">
        <v>1.0720000000000001</v>
      </c>
      <c r="L29" s="79">
        <v>1.4450000000000001</v>
      </c>
      <c r="M29" s="79">
        <v>0</v>
      </c>
      <c r="N29" s="79">
        <v>0</v>
      </c>
      <c r="O29" s="79">
        <v>0</v>
      </c>
      <c r="P29" s="79">
        <v>0</v>
      </c>
      <c r="Q29" s="79">
        <v>0</v>
      </c>
      <c r="R29" s="79">
        <v>0</v>
      </c>
      <c r="S29" s="79">
        <v>0</v>
      </c>
      <c r="T29" s="79">
        <v>0</v>
      </c>
      <c r="U29" s="79">
        <v>0</v>
      </c>
      <c r="V29" s="79">
        <v>0</v>
      </c>
      <c r="W29" s="79">
        <v>0</v>
      </c>
      <c r="X29" s="14" t="e">
        <v>#REF!</v>
      </c>
      <c r="Y29" s="14" t="e">
        <v>#REF!</v>
      </c>
      <c r="Z29" s="14" t="e">
        <v>#REF!</v>
      </c>
      <c r="AA29" s="14" t="e">
        <v>#REF!</v>
      </c>
      <c r="AB29" s="14" t="e">
        <v>#REF!</v>
      </c>
      <c r="AC29" s="1">
        <v>3.4550000000000001</v>
      </c>
      <c r="AD29" s="63">
        <v>0</v>
      </c>
    </row>
    <row r="30" spans="1:32" s="30" customFormat="1">
      <c r="A30" s="39" t="s">
        <v>75</v>
      </c>
      <c r="B30" s="82" t="s">
        <v>137</v>
      </c>
      <c r="C30" s="83" t="s">
        <v>138</v>
      </c>
      <c r="D30" s="79">
        <v>1.8250000000000002</v>
      </c>
      <c r="E30" s="79">
        <v>0</v>
      </c>
      <c r="F30" s="79">
        <v>0</v>
      </c>
      <c r="G30" s="79">
        <v>0</v>
      </c>
      <c r="H30" s="79">
        <v>0</v>
      </c>
      <c r="I30" s="79">
        <v>0.76</v>
      </c>
      <c r="J30" s="79">
        <v>0.06</v>
      </c>
      <c r="K30" s="79">
        <v>0.89000000000000012</v>
      </c>
      <c r="L30" s="79">
        <v>0.11499999999999999</v>
      </c>
      <c r="M30" s="79">
        <v>0</v>
      </c>
      <c r="N30" s="79">
        <v>0</v>
      </c>
      <c r="O30" s="79">
        <v>0</v>
      </c>
      <c r="P30" s="79">
        <v>0</v>
      </c>
      <c r="Q30" s="79">
        <v>0</v>
      </c>
      <c r="R30" s="79">
        <v>0</v>
      </c>
      <c r="S30" s="79">
        <v>0</v>
      </c>
      <c r="T30" s="79">
        <v>0</v>
      </c>
      <c r="U30" s="79">
        <v>0</v>
      </c>
      <c r="V30" s="79">
        <v>0</v>
      </c>
      <c r="W30" s="79">
        <v>0</v>
      </c>
      <c r="X30" s="19"/>
      <c r="Y30" s="19"/>
      <c r="Z30" s="19"/>
      <c r="AA30" s="19"/>
      <c r="AB30" s="19"/>
      <c r="AC30" s="80"/>
      <c r="AD30" s="72"/>
    </row>
    <row r="31" spans="1:32" s="30" customFormat="1">
      <c r="A31" s="39" t="s">
        <v>75</v>
      </c>
      <c r="B31" s="82" t="s">
        <v>139</v>
      </c>
      <c r="C31" s="83" t="s">
        <v>140</v>
      </c>
      <c r="D31" s="79">
        <v>1.46</v>
      </c>
      <c r="E31" s="79">
        <v>0.13</v>
      </c>
      <c r="F31" s="79">
        <v>0</v>
      </c>
      <c r="G31" s="79">
        <v>0</v>
      </c>
      <c r="H31" s="79">
        <v>0</v>
      </c>
      <c r="I31" s="79">
        <v>0</v>
      </c>
      <c r="J31" s="79">
        <v>0</v>
      </c>
      <c r="K31" s="79">
        <v>0</v>
      </c>
      <c r="L31" s="79">
        <v>1.33</v>
      </c>
      <c r="M31" s="79">
        <v>0</v>
      </c>
      <c r="N31" s="79">
        <v>0</v>
      </c>
      <c r="O31" s="79">
        <v>0</v>
      </c>
      <c r="P31" s="79">
        <v>0</v>
      </c>
      <c r="Q31" s="79">
        <v>0</v>
      </c>
      <c r="R31" s="79">
        <v>0</v>
      </c>
      <c r="S31" s="79">
        <v>0</v>
      </c>
      <c r="T31" s="79">
        <v>0</v>
      </c>
      <c r="U31" s="79">
        <v>0</v>
      </c>
      <c r="V31" s="79">
        <v>0</v>
      </c>
      <c r="W31" s="79">
        <v>0</v>
      </c>
      <c r="X31" s="19"/>
      <c r="Y31" s="19"/>
      <c r="Z31" s="19"/>
      <c r="AA31" s="19"/>
      <c r="AB31" s="19"/>
      <c r="AC31" s="80"/>
      <c r="AD31" s="72"/>
    </row>
    <row r="32" spans="1:32" s="30" customFormat="1">
      <c r="A32" s="39" t="s">
        <v>75</v>
      </c>
      <c r="B32" s="82" t="s">
        <v>141</v>
      </c>
      <c r="C32" s="83" t="s">
        <v>142</v>
      </c>
      <c r="D32" s="79">
        <v>0</v>
      </c>
      <c r="E32" s="79">
        <v>0</v>
      </c>
      <c r="F32" s="79">
        <v>0</v>
      </c>
      <c r="G32" s="79">
        <v>0</v>
      </c>
      <c r="H32" s="79">
        <v>0</v>
      </c>
      <c r="I32" s="79">
        <v>0</v>
      </c>
      <c r="J32" s="79">
        <v>0</v>
      </c>
      <c r="K32" s="79">
        <v>0</v>
      </c>
      <c r="L32" s="79">
        <v>0</v>
      </c>
      <c r="M32" s="79">
        <v>0</v>
      </c>
      <c r="N32" s="79">
        <v>0</v>
      </c>
      <c r="O32" s="79">
        <v>0</v>
      </c>
      <c r="P32" s="79">
        <v>0</v>
      </c>
      <c r="Q32" s="79">
        <v>0</v>
      </c>
      <c r="R32" s="79">
        <v>0</v>
      </c>
      <c r="S32" s="79">
        <v>0</v>
      </c>
      <c r="T32" s="79">
        <v>0</v>
      </c>
      <c r="U32" s="79">
        <v>0</v>
      </c>
      <c r="V32" s="79">
        <v>0</v>
      </c>
      <c r="W32" s="79">
        <v>0</v>
      </c>
      <c r="X32" s="19"/>
      <c r="Y32" s="19"/>
      <c r="Z32" s="19"/>
      <c r="AA32" s="19"/>
      <c r="AB32" s="19"/>
      <c r="AC32" s="80"/>
      <c r="AD32" s="72"/>
    </row>
    <row r="33" spans="1:30" s="30" customFormat="1">
      <c r="A33" s="39" t="s">
        <v>75</v>
      </c>
      <c r="B33" s="82" t="s">
        <v>337</v>
      </c>
      <c r="C33" s="83" t="s">
        <v>144</v>
      </c>
      <c r="D33" s="79">
        <v>0</v>
      </c>
      <c r="E33" s="79">
        <v>0</v>
      </c>
      <c r="F33" s="79">
        <v>0</v>
      </c>
      <c r="G33" s="79">
        <v>0</v>
      </c>
      <c r="H33" s="79">
        <v>0</v>
      </c>
      <c r="I33" s="79">
        <v>0</v>
      </c>
      <c r="J33" s="79">
        <v>0</v>
      </c>
      <c r="K33" s="79">
        <v>0</v>
      </c>
      <c r="L33" s="79">
        <v>0</v>
      </c>
      <c r="M33" s="79">
        <v>0</v>
      </c>
      <c r="N33" s="79">
        <v>0</v>
      </c>
      <c r="O33" s="79">
        <v>0</v>
      </c>
      <c r="P33" s="79">
        <v>0</v>
      </c>
      <c r="Q33" s="79">
        <v>0</v>
      </c>
      <c r="R33" s="79">
        <v>0</v>
      </c>
      <c r="S33" s="79">
        <v>0</v>
      </c>
      <c r="T33" s="79">
        <v>0</v>
      </c>
      <c r="U33" s="79">
        <v>0</v>
      </c>
      <c r="V33" s="79">
        <v>0</v>
      </c>
      <c r="W33" s="79">
        <v>0</v>
      </c>
      <c r="X33" s="19"/>
      <c r="Y33" s="19"/>
      <c r="Z33" s="19"/>
      <c r="AA33" s="19"/>
      <c r="AB33" s="19"/>
      <c r="AC33" s="80"/>
      <c r="AD33" s="72"/>
    </row>
    <row r="34" spans="1:30" s="30" customFormat="1">
      <c r="A34" s="39" t="s">
        <v>75</v>
      </c>
      <c r="B34" s="82" t="s">
        <v>338</v>
      </c>
      <c r="C34" s="83" t="s">
        <v>146</v>
      </c>
      <c r="D34" s="79">
        <v>0.66999999999999993</v>
      </c>
      <c r="E34" s="79">
        <v>0.47</v>
      </c>
      <c r="F34" s="79">
        <v>0</v>
      </c>
      <c r="G34" s="79">
        <v>0</v>
      </c>
      <c r="H34" s="79">
        <v>0</v>
      </c>
      <c r="I34" s="79">
        <v>0.2</v>
      </c>
      <c r="J34" s="79">
        <v>0</v>
      </c>
      <c r="K34" s="79">
        <v>0</v>
      </c>
      <c r="L34" s="79">
        <v>0</v>
      </c>
      <c r="M34" s="79">
        <v>0</v>
      </c>
      <c r="N34" s="79">
        <v>0</v>
      </c>
      <c r="O34" s="79">
        <v>0</v>
      </c>
      <c r="P34" s="79">
        <v>0</v>
      </c>
      <c r="Q34" s="79">
        <v>0</v>
      </c>
      <c r="R34" s="79">
        <v>0</v>
      </c>
      <c r="S34" s="79">
        <v>0</v>
      </c>
      <c r="T34" s="79">
        <v>0</v>
      </c>
      <c r="U34" s="79">
        <v>0</v>
      </c>
      <c r="V34" s="79">
        <v>0</v>
      </c>
      <c r="W34" s="79">
        <v>0</v>
      </c>
      <c r="X34" s="19"/>
      <c r="Y34" s="19"/>
      <c r="Z34" s="19"/>
      <c r="AA34" s="19"/>
      <c r="AB34" s="19"/>
      <c r="AC34" s="80"/>
      <c r="AD34" s="72"/>
    </row>
    <row r="35" spans="1:30" s="30" customFormat="1">
      <c r="A35" s="39" t="s">
        <v>75</v>
      </c>
      <c r="B35" s="82" t="s">
        <v>339</v>
      </c>
      <c r="C35" s="83" t="s">
        <v>148</v>
      </c>
      <c r="D35" s="79">
        <v>0</v>
      </c>
      <c r="E35" s="79">
        <v>0</v>
      </c>
      <c r="F35" s="79">
        <v>0</v>
      </c>
      <c r="G35" s="79">
        <v>0</v>
      </c>
      <c r="H35" s="79">
        <v>0</v>
      </c>
      <c r="I35" s="79">
        <v>0</v>
      </c>
      <c r="J35" s="79">
        <v>0</v>
      </c>
      <c r="K35" s="79">
        <v>0</v>
      </c>
      <c r="L35" s="79">
        <v>0</v>
      </c>
      <c r="M35" s="79">
        <v>0</v>
      </c>
      <c r="N35" s="79">
        <v>0</v>
      </c>
      <c r="O35" s="79">
        <v>0</v>
      </c>
      <c r="P35" s="79">
        <v>0</v>
      </c>
      <c r="Q35" s="79">
        <v>0</v>
      </c>
      <c r="R35" s="79">
        <v>0</v>
      </c>
      <c r="S35" s="79">
        <v>0</v>
      </c>
      <c r="T35" s="79">
        <v>0</v>
      </c>
      <c r="U35" s="79">
        <v>0</v>
      </c>
      <c r="V35" s="79">
        <v>0</v>
      </c>
      <c r="W35" s="79">
        <v>0</v>
      </c>
      <c r="X35" s="19"/>
      <c r="Y35" s="19"/>
      <c r="Z35" s="19"/>
      <c r="AA35" s="19"/>
      <c r="AB35" s="19"/>
      <c r="AC35" s="80"/>
      <c r="AD35" s="72"/>
    </row>
    <row r="36" spans="1:30" s="30" customFormat="1">
      <c r="A36" s="39" t="s">
        <v>75</v>
      </c>
      <c r="B36" s="82" t="s">
        <v>149</v>
      </c>
      <c r="C36" s="83" t="s">
        <v>150</v>
      </c>
      <c r="D36" s="79">
        <v>0.18200000000000002</v>
      </c>
      <c r="E36" s="79">
        <v>0</v>
      </c>
      <c r="F36" s="79">
        <v>0</v>
      </c>
      <c r="G36" s="79">
        <v>0</v>
      </c>
      <c r="H36" s="79">
        <v>0</v>
      </c>
      <c r="I36" s="79">
        <v>0</v>
      </c>
      <c r="J36" s="79">
        <v>0</v>
      </c>
      <c r="K36" s="79">
        <v>0.18200000000000002</v>
      </c>
      <c r="L36" s="79">
        <v>0</v>
      </c>
      <c r="M36" s="79">
        <v>0</v>
      </c>
      <c r="N36" s="79">
        <v>0</v>
      </c>
      <c r="O36" s="79">
        <v>0</v>
      </c>
      <c r="P36" s="79">
        <v>0</v>
      </c>
      <c r="Q36" s="79">
        <v>0</v>
      </c>
      <c r="R36" s="79">
        <v>0</v>
      </c>
      <c r="S36" s="79">
        <v>0</v>
      </c>
      <c r="T36" s="79">
        <v>0</v>
      </c>
      <c r="U36" s="79">
        <v>0</v>
      </c>
      <c r="V36" s="79">
        <v>0</v>
      </c>
      <c r="W36" s="79">
        <v>0</v>
      </c>
      <c r="X36" s="19"/>
      <c r="Y36" s="19"/>
      <c r="Z36" s="19"/>
      <c r="AA36" s="19"/>
      <c r="AB36" s="19"/>
      <c r="AC36" s="80"/>
      <c r="AD36" s="72"/>
    </row>
    <row r="37" spans="1:30" s="30" customFormat="1">
      <c r="A37" s="39" t="s">
        <v>75</v>
      </c>
      <c r="B37" s="82" t="s">
        <v>151</v>
      </c>
      <c r="C37" s="83" t="s">
        <v>152</v>
      </c>
      <c r="D37" s="79">
        <v>0</v>
      </c>
      <c r="E37" s="79">
        <v>0</v>
      </c>
      <c r="F37" s="79">
        <v>0</v>
      </c>
      <c r="G37" s="79">
        <v>0</v>
      </c>
      <c r="H37" s="79">
        <v>0</v>
      </c>
      <c r="I37" s="79">
        <v>0</v>
      </c>
      <c r="J37" s="79">
        <v>0</v>
      </c>
      <c r="K37" s="79">
        <v>0</v>
      </c>
      <c r="L37" s="79">
        <v>0</v>
      </c>
      <c r="M37" s="79">
        <v>0</v>
      </c>
      <c r="N37" s="79">
        <v>0</v>
      </c>
      <c r="O37" s="79">
        <v>0</v>
      </c>
      <c r="P37" s="79">
        <v>0</v>
      </c>
      <c r="Q37" s="79">
        <v>0</v>
      </c>
      <c r="R37" s="79">
        <v>0</v>
      </c>
      <c r="S37" s="79">
        <v>0</v>
      </c>
      <c r="T37" s="79">
        <v>0</v>
      </c>
      <c r="U37" s="79">
        <v>0</v>
      </c>
      <c r="V37" s="79">
        <v>0</v>
      </c>
      <c r="W37" s="79">
        <v>0</v>
      </c>
      <c r="X37" s="19"/>
      <c r="Y37" s="19"/>
      <c r="Z37" s="19"/>
      <c r="AA37" s="19"/>
      <c r="AB37" s="19"/>
      <c r="AC37" s="80"/>
      <c r="AD37" s="72"/>
    </row>
    <row r="38" spans="1:30" s="30" customFormat="1">
      <c r="A38" s="39" t="s">
        <v>75</v>
      </c>
      <c r="B38" s="84" t="s">
        <v>153</v>
      </c>
      <c r="C38" s="83" t="s">
        <v>154</v>
      </c>
      <c r="D38" s="79">
        <v>0</v>
      </c>
      <c r="E38" s="79">
        <v>0</v>
      </c>
      <c r="F38" s="79">
        <v>0</v>
      </c>
      <c r="G38" s="79">
        <v>0</v>
      </c>
      <c r="H38" s="79">
        <v>0</v>
      </c>
      <c r="I38" s="79">
        <v>0</v>
      </c>
      <c r="J38" s="79">
        <v>0</v>
      </c>
      <c r="K38" s="79">
        <v>0</v>
      </c>
      <c r="L38" s="79">
        <v>0</v>
      </c>
      <c r="M38" s="79">
        <v>0</v>
      </c>
      <c r="N38" s="79">
        <v>0</v>
      </c>
      <c r="O38" s="79">
        <v>0</v>
      </c>
      <c r="P38" s="79">
        <v>0</v>
      </c>
      <c r="Q38" s="79">
        <v>0</v>
      </c>
      <c r="R38" s="79">
        <v>0</v>
      </c>
      <c r="S38" s="79">
        <v>0</v>
      </c>
      <c r="T38" s="79">
        <v>0</v>
      </c>
      <c r="U38" s="79">
        <v>0</v>
      </c>
      <c r="V38" s="79">
        <v>0</v>
      </c>
      <c r="W38" s="79">
        <v>0</v>
      </c>
      <c r="X38" s="19"/>
      <c r="Y38" s="19"/>
      <c r="Z38" s="19"/>
      <c r="AA38" s="19"/>
      <c r="AB38" s="19"/>
      <c r="AC38" s="80"/>
      <c r="AD38" s="72"/>
    </row>
    <row r="39" spans="1:30" s="30" customFormat="1">
      <c r="A39" s="39" t="s">
        <v>75</v>
      </c>
      <c r="B39" s="40" t="s">
        <v>155</v>
      </c>
      <c r="C39" s="39" t="s">
        <v>156</v>
      </c>
      <c r="D39" s="79">
        <v>0.17</v>
      </c>
      <c r="E39" s="79">
        <v>0.17</v>
      </c>
      <c r="F39" s="79">
        <v>0</v>
      </c>
      <c r="G39" s="79">
        <v>0</v>
      </c>
      <c r="H39" s="79">
        <v>0</v>
      </c>
      <c r="I39" s="79">
        <v>0</v>
      </c>
      <c r="J39" s="79">
        <v>0</v>
      </c>
      <c r="K39" s="79">
        <v>0</v>
      </c>
      <c r="L39" s="79">
        <v>0</v>
      </c>
      <c r="M39" s="79">
        <v>0</v>
      </c>
      <c r="N39" s="79">
        <v>0</v>
      </c>
      <c r="O39" s="79">
        <v>0</v>
      </c>
      <c r="P39" s="79">
        <v>0</v>
      </c>
      <c r="Q39" s="79">
        <v>0</v>
      </c>
      <c r="R39" s="79">
        <v>0</v>
      </c>
      <c r="S39" s="79">
        <v>0</v>
      </c>
      <c r="T39" s="79">
        <v>0</v>
      </c>
      <c r="U39" s="79">
        <v>0</v>
      </c>
      <c r="V39" s="79">
        <v>0</v>
      </c>
      <c r="W39" s="79">
        <v>0</v>
      </c>
      <c r="X39" s="19" t="e">
        <v>#REF!</v>
      </c>
      <c r="Y39" s="19" t="e">
        <v>#REF!</v>
      </c>
      <c r="Z39" s="19" t="e">
        <v>#REF!</v>
      </c>
      <c r="AA39" s="19" t="e">
        <v>#REF!</v>
      </c>
      <c r="AB39" s="19" t="e">
        <v>#REF!</v>
      </c>
      <c r="AC39" s="80">
        <v>0</v>
      </c>
      <c r="AD39" s="72">
        <v>0</v>
      </c>
    </row>
    <row r="40" spans="1:30" s="30" customFormat="1" ht="29.25" customHeight="1">
      <c r="A40" s="39" t="s">
        <v>75</v>
      </c>
      <c r="B40" s="40" t="s">
        <v>157</v>
      </c>
      <c r="C40" s="39" t="s">
        <v>158</v>
      </c>
      <c r="D40" s="79">
        <v>0</v>
      </c>
      <c r="E40" s="79">
        <v>0</v>
      </c>
      <c r="F40" s="79">
        <v>0</v>
      </c>
      <c r="G40" s="79">
        <v>0</v>
      </c>
      <c r="H40" s="79">
        <v>0</v>
      </c>
      <c r="I40" s="79">
        <v>0</v>
      </c>
      <c r="J40" s="79">
        <v>0</v>
      </c>
      <c r="K40" s="79">
        <v>0</v>
      </c>
      <c r="L40" s="79">
        <v>0</v>
      </c>
      <c r="M40" s="79">
        <v>0</v>
      </c>
      <c r="N40" s="79">
        <v>0</v>
      </c>
      <c r="O40" s="79">
        <v>0</v>
      </c>
      <c r="P40" s="79">
        <v>0</v>
      </c>
      <c r="Q40" s="79">
        <v>0</v>
      </c>
      <c r="R40" s="79">
        <v>0</v>
      </c>
      <c r="S40" s="79">
        <v>0</v>
      </c>
      <c r="T40" s="79">
        <v>0</v>
      </c>
      <c r="U40" s="79">
        <v>0</v>
      </c>
      <c r="V40" s="79">
        <v>0</v>
      </c>
      <c r="W40" s="79">
        <v>0</v>
      </c>
      <c r="X40" s="19" t="e">
        <v>#REF!</v>
      </c>
      <c r="Y40" s="19" t="e">
        <v>#REF!</v>
      </c>
      <c r="Z40" s="19" t="e">
        <v>#REF!</v>
      </c>
      <c r="AA40" s="19" t="e">
        <v>#REF!</v>
      </c>
      <c r="AB40" s="19" t="e">
        <v>#REF!</v>
      </c>
      <c r="AC40" s="80">
        <v>0</v>
      </c>
      <c r="AD40" s="72">
        <v>0</v>
      </c>
    </row>
    <row r="41" spans="1:30" s="30" customFormat="1">
      <c r="A41" s="39" t="s">
        <v>75</v>
      </c>
      <c r="B41" s="40" t="s">
        <v>159</v>
      </c>
      <c r="C41" s="39" t="s">
        <v>160</v>
      </c>
      <c r="D41" s="79">
        <v>0</v>
      </c>
      <c r="E41" s="79">
        <v>0</v>
      </c>
      <c r="F41" s="79">
        <v>0</v>
      </c>
      <c r="G41" s="79">
        <v>0</v>
      </c>
      <c r="H41" s="79">
        <v>0</v>
      </c>
      <c r="I41" s="79">
        <v>0</v>
      </c>
      <c r="J41" s="79">
        <v>0</v>
      </c>
      <c r="K41" s="79">
        <v>0</v>
      </c>
      <c r="L41" s="79">
        <v>0</v>
      </c>
      <c r="M41" s="79">
        <v>0</v>
      </c>
      <c r="N41" s="79">
        <v>0</v>
      </c>
      <c r="O41" s="79">
        <v>0</v>
      </c>
      <c r="P41" s="79">
        <v>0</v>
      </c>
      <c r="Q41" s="79">
        <v>0</v>
      </c>
      <c r="R41" s="79">
        <v>0</v>
      </c>
      <c r="S41" s="79">
        <v>0</v>
      </c>
      <c r="T41" s="79">
        <v>0</v>
      </c>
      <c r="U41" s="79">
        <v>0</v>
      </c>
      <c r="V41" s="79">
        <v>0</v>
      </c>
      <c r="W41" s="79">
        <v>0</v>
      </c>
      <c r="X41" s="19">
        <v>0</v>
      </c>
      <c r="Y41" s="19">
        <v>0</v>
      </c>
      <c r="Z41" s="19">
        <v>0</v>
      </c>
      <c r="AA41" s="19">
        <v>0</v>
      </c>
      <c r="AB41" s="19">
        <v>0</v>
      </c>
      <c r="AC41" s="80">
        <v>0</v>
      </c>
      <c r="AD41" s="72">
        <v>0</v>
      </c>
    </row>
    <row r="42" spans="1:30" s="30" customFormat="1" ht="31.5">
      <c r="A42" s="39" t="s">
        <v>75</v>
      </c>
      <c r="B42" s="40" t="s">
        <v>161</v>
      </c>
      <c r="C42" s="39" t="s">
        <v>162</v>
      </c>
      <c r="D42" s="79">
        <v>0</v>
      </c>
      <c r="E42" s="79">
        <v>0</v>
      </c>
      <c r="F42" s="79">
        <v>0</v>
      </c>
      <c r="G42" s="79">
        <v>0</v>
      </c>
      <c r="H42" s="79">
        <v>0</v>
      </c>
      <c r="I42" s="79">
        <v>0</v>
      </c>
      <c r="J42" s="79">
        <v>0</v>
      </c>
      <c r="K42" s="79">
        <v>0</v>
      </c>
      <c r="L42" s="79">
        <v>0</v>
      </c>
      <c r="M42" s="79">
        <v>0</v>
      </c>
      <c r="N42" s="79">
        <v>0</v>
      </c>
      <c r="O42" s="79">
        <v>0</v>
      </c>
      <c r="P42" s="79">
        <v>0</v>
      </c>
      <c r="Q42" s="79">
        <v>0</v>
      </c>
      <c r="R42" s="79">
        <v>0</v>
      </c>
      <c r="S42" s="79">
        <v>0</v>
      </c>
      <c r="T42" s="79">
        <v>0</v>
      </c>
      <c r="U42" s="79">
        <v>0</v>
      </c>
      <c r="V42" s="79">
        <v>0</v>
      </c>
      <c r="W42" s="79">
        <v>0</v>
      </c>
      <c r="X42" s="19">
        <v>0</v>
      </c>
      <c r="Y42" s="19">
        <v>0</v>
      </c>
      <c r="Z42" s="19">
        <v>0</v>
      </c>
      <c r="AA42" s="19">
        <v>0</v>
      </c>
      <c r="AB42" s="19">
        <v>0</v>
      </c>
      <c r="AC42" s="80">
        <v>0.05</v>
      </c>
      <c r="AD42" s="72">
        <v>0</v>
      </c>
    </row>
    <row r="43" spans="1:30" s="30" customFormat="1">
      <c r="A43" s="39" t="s">
        <v>75</v>
      </c>
      <c r="B43" s="82" t="s">
        <v>238</v>
      </c>
      <c r="C43" s="83" t="s">
        <v>164</v>
      </c>
      <c r="D43" s="79">
        <v>0</v>
      </c>
      <c r="E43" s="79">
        <v>0</v>
      </c>
      <c r="F43" s="79">
        <v>0</v>
      </c>
      <c r="G43" s="79">
        <v>0</v>
      </c>
      <c r="H43" s="79">
        <v>0</v>
      </c>
      <c r="I43" s="79">
        <v>0</v>
      </c>
      <c r="J43" s="79">
        <v>0</v>
      </c>
      <c r="K43" s="79">
        <v>0</v>
      </c>
      <c r="L43" s="79">
        <v>0</v>
      </c>
      <c r="M43" s="79">
        <v>0</v>
      </c>
      <c r="N43" s="79">
        <v>0</v>
      </c>
      <c r="O43" s="79">
        <v>0</v>
      </c>
      <c r="P43" s="79">
        <v>0</v>
      </c>
      <c r="Q43" s="79">
        <v>0</v>
      </c>
      <c r="R43" s="79">
        <v>0</v>
      </c>
      <c r="S43" s="79">
        <v>0</v>
      </c>
      <c r="T43" s="79">
        <v>0</v>
      </c>
      <c r="U43" s="79">
        <v>0</v>
      </c>
      <c r="V43" s="79">
        <v>0</v>
      </c>
      <c r="W43" s="79">
        <v>0</v>
      </c>
      <c r="X43" s="19"/>
      <c r="Y43" s="19"/>
      <c r="Z43" s="19"/>
      <c r="AA43" s="19"/>
      <c r="AB43" s="19"/>
      <c r="AC43" s="80"/>
      <c r="AD43" s="72"/>
    </row>
    <row r="44" spans="1:30" s="30" customFormat="1">
      <c r="A44" s="39" t="s">
        <v>75</v>
      </c>
      <c r="B44" s="82" t="s">
        <v>239</v>
      </c>
      <c r="C44" s="83" t="s">
        <v>166</v>
      </c>
      <c r="D44" s="79">
        <v>0</v>
      </c>
      <c r="E44" s="79">
        <v>0</v>
      </c>
      <c r="F44" s="79">
        <v>0</v>
      </c>
      <c r="G44" s="79">
        <v>0</v>
      </c>
      <c r="H44" s="79">
        <v>0</v>
      </c>
      <c r="I44" s="79">
        <v>0</v>
      </c>
      <c r="J44" s="79">
        <v>0</v>
      </c>
      <c r="K44" s="79">
        <v>0</v>
      </c>
      <c r="L44" s="79">
        <v>0</v>
      </c>
      <c r="M44" s="79">
        <v>0</v>
      </c>
      <c r="N44" s="79">
        <v>0</v>
      </c>
      <c r="O44" s="79">
        <v>0</v>
      </c>
      <c r="P44" s="79">
        <v>0</v>
      </c>
      <c r="Q44" s="79">
        <v>0</v>
      </c>
      <c r="R44" s="79">
        <v>0</v>
      </c>
      <c r="S44" s="79">
        <v>0</v>
      </c>
      <c r="T44" s="79">
        <v>0</v>
      </c>
      <c r="U44" s="79">
        <v>0</v>
      </c>
      <c r="V44" s="79">
        <v>0</v>
      </c>
      <c r="W44" s="79">
        <v>0</v>
      </c>
      <c r="X44" s="19"/>
      <c r="Y44" s="19"/>
      <c r="Z44" s="19"/>
      <c r="AA44" s="19"/>
      <c r="AB44" s="19"/>
      <c r="AC44" s="80"/>
      <c r="AD44" s="72"/>
    </row>
    <row r="45" spans="1:30" s="30" customFormat="1">
      <c r="A45" s="39" t="s">
        <v>75</v>
      </c>
      <c r="B45" s="82" t="s">
        <v>167</v>
      </c>
      <c r="C45" s="83" t="s">
        <v>168</v>
      </c>
      <c r="D45" s="79">
        <v>0</v>
      </c>
      <c r="E45" s="79">
        <v>0</v>
      </c>
      <c r="F45" s="79">
        <v>0</v>
      </c>
      <c r="G45" s="79">
        <v>0</v>
      </c>
      <c r="H45" s="79">
        <v>0</v>
      </c>
      <c r="I45" s="79">
        <v>0</v>
      </c>
      <c r="J45" s="79">
        <v>0</v>
      </c>
      <c r="K45" s="79">
        <v>0</v>
      </c>
      <c r="L45" s="79">
        <v>0</v>
      </c>
      <c r="M45" s="79">
        <v>0</v>
      </c>
      <c r="N45" s="79">
        <v>0</v>
      </c>
      <c r="O45" s="79">
        <v>0</v>
      </c>
      <c r="P45" s="79">
        <v>0</v>
      </c>
      <c r="Q45" s="79">
        <v>0</v>
      </c>
      <c r="R45" s="79">
        <v>0</v>
      </c>
      <c r="S45" s="79">
        <v>0</v>
      </c>
      <c r="T45" s="79">
        <v>0</v>
      </c>
      <c r="U45" s="79">
        <v>0</v>
      </c>
      <c r="V45" s="79">
        <v>0</v>
      </c>
      <c r="W45" s="79">
        <v>0</v>
      </c>
      <c r="X45" s="19"/>
      <c r="Y45" s="19"/>
      <c r="Z45" s="19"/>
      <c r="AA45" s="19"/>
      <c r="AB45" s="19"/>
      <c r="AC45" s="80"/>
      <c r="AD45" s="72"/>
    </row>
    <row r="46" spans="1:30" ht="15.95" customHeight="1">
      <c r="A46" s="31" t="s">
        <v>340</v>
      </c>
      <c r="B46" s="37" t="s">
        <v>170</v>
      </c>
      <c r="C46" s="31" t="s">
        <v>171</v>
      </c>
      <c r="D46" s="79">
        <v>0</v>
      </c>
      <c r="E46" s="79">
        <v>0</v>
      </c>
      <c r="F46" s="79">
        <v>0</v>
      </c>
      <c r="G46" s="79">
        <v>0</v>
      </c>
      <c r="H46" s="79">
        <v>0</v>
      </c>
      <c r="I46" s="79">
        <v>0</v>
      </c>
      <c r="J46" s="79">
        <v>0</v>
      </c>
      <c r="K46" s="79">
        <v>0</v>
      </c>
      <c r="L46" s="79">
        <v>0</v>
      </c>
      <c r="M46" s="79">
        <v>0</v>
      </c>
      <c r="N46" s="79">
        <v>0</v>
      </c>
      <c r="O46" s="79">
        <v>0</v>
      </c>
      <c r="P46" s="79">
        <v>0</v>
      </c>
      <c r="Q46" s="79">
        <v>0</v>
      </c>
      <c r="R46" s="79">
        <v>0</v>
      </c>
      <c r="S46" s="79">
        <v>0</v>
      </c>
      <c r="T46" s="79">
        <v>0</v>
      </c>
      <c r="U46" s="79">
        <v>0</v>
      </c>
      <c r="V46" s="79">
        <v>0</v>
      </c>
      <c r="W46" s="79">
        <v>0</v>
      </c>
      <c r="X46" s="14">
        <v>0</v>
      </c>
      <c r="Y46" s="14">
        <v>0</v>
      </c>
      <c r="Z46" s="14">
        <v>0</v>
      </c>
      <c r="AA46" s="14">
        <v>0</v>
      </c>
      <c r="AB46" s="14">
        <v>0</v>
      </c>
      <c r="AC46" s="1">
        <v>0</v>
      </c>
      <c r="AD46" s="63">
        <v>0</v>
      </c>
    </row>
    <row r="47" spans="1:30">
      <c r="A47" s="31" t="s">
        <v>240</v>
      </c>
      <c r="B47" s="37" t="s">
        <v>173</v>
      </c>
      <c r="C47" s="31" t="s">
        <v>174</v>
      </c>
      <c r="D47" s="79">
        <v>0.25</v>
      </c>
      <c r="E47" s="79">
        <v>0.1</v>
      </c>
      <c r="F47" s="79">
        <v>0.05</v>
      </c>
      <c r="G47" s="79">
        <v>0</v>
      </c>
      <c r="H47" s="79">
        <v>0.05</v>
      </c>
      <c r="I47" s="79">
        <v>0</v>
      </c>
      <c r="J47" s="79">
        <v>0</v>
      </c>
      <c r="K47" s="79">
        <v>0</v>
      </c>
      <c r="L47" s="79">
        <v>0.05</v>
      </c>
      <c r="M47" s="79">
        <v>0</v>
      </c>
      <c r="N47" s="79">
        <v>0</v>
      </c>
      <c r="O47" s="79">
        <v>0</v>
      </c>
      <c r="P47" s="79">
        <v>0</v>
      </c>
      <c r="Q47" s="79">
        <v>0</v>
      </c>
      <c r="R47" s="79">
        <v>0</v>
      </c>
      <c r="S47" s="79">
        <v>0</v>
      </c>
      <c r="T47" s="79">
        <v>0</v>
      </c>
      <c r="U47" s="79">
        <v>0</v>
      </c>
      <c r="V47" s="79">
        <v>0</v>
      </c>
      <c r="W47" s="79">
        <v>0</v>
      </c>
      <c r="X47" s="14" t="e">
        <v>#REF!</v>
      </c>
      <c r="Y47" s="14" t="e">
        <v>#REF!</v>
      </c>
      <c r="Z47" s="14" t="e">
        <v>#REF!</v>
      </c>
      <c r="AA47" s="14" t="e">
        <v>#REF!</v>
      </c>
      <c r="AB47" s="14" t="e">
        <v>#REF!</v>
      </c>
      <c r="AC47" s="1">
        <v>0.2</v>
      </c>
      <c r="AD47" s="63">
        <v>0</v>
      </c>
    </row>
    <row r="48" spans="1:30" ht="15.95" customHeight="1">
      <c r="A48" s="31" t="s">
        <v>175</v>
      </c>
      <c r="B48" s="37" t="s">
        <v>176</v>
      </c>
      <c r="C48" s="31" t="s">
        <v>177</v>
      </c>
      <c r="D48" s="79">
        <v>1.63</v>
      </c>
      <c r="E48" s="79">
        <v>0</v>
      </c>
      <c r="F48" s="79">
        <v>0</v>
      </c>
      <c r="G48" s="79">
        <v>0</v>
      </c>
      <c r="H48" s="79">
        <v>1.4</v>
      </c>
      <c r="I48" s="79">
        <v>0.23</v>
      </c>
      <c r="J48" s="79">
        <v>0</v>
      </c>
      <c r="K48" s="79">
        <v>0</v>
      </c>
      <c r="L48" s="79">
        <v>0</v>
      </c>
      <c r="M48" s="79">
        <v>0</v>
      </c>
      <c r="N48" s="79">
        <v>0</v>
      </c>
      <c r="O48" s="79">
        <v>0</v>
      </c>
      <c r="P48" s="79">
        <v>0</v>
      </c>
      <c r="Q48" s="79">
        <v>0</v>
      </c>
      <c r="R48" s="79">
        <v>0</v>
      </c>
      <c r="S48" s="79">
        <v>0</v>
      </c>
      <c r="T48" s="79">
        <v>0</v>
      </c>
      <c r="U48" s="79">
        <v>0</v>
      </c>
      <c r="V48" s="79">
        <v>0</v>
      </c>
      <c r="W48" s="79">
        <v>0</v>
      </c>
      <c r="X48" s="14" t="e">
        <v>#REF!</v>
      </c>
      <c r="Y48" s="14" t="e">
        <v>#REF!</v>
      </c>
      <c r="Z48" s="14" t="e">
        <v>#REF!</v>
      </c>
      <c r="AA48" s="14" t="e">
        <v>#REF!</v>
      </c>
      <c r="AB48" s="14" t="e">
        <v>#REF!</v>
      </c>
      <c r="AC48" s="1">
        <v>0</v>
      </c>
      <c r="AD48" s="63">
        <v>0</v>
      </c>
    </row>
    <row r="49" spans="1:30">
      <c r="A49" s="31" t="s">
        <v>341</v>
      </c>
      <c r="B49" s="37" t="s">
        <v>179</v>
      </c>
      <c r="C49" s="31" t="s">
        <v>180</v>
      </c>
      <c r="D49" s="79">
        <v>0.4</v>
      </c>
      <c r="E49" s="79">
        <v>0</v>
      </c>
      <c r="F49" s="79">
        <v>0</v>
      </c>
      <c r="G49" s="79">
        <v>0</v>
      </c>
      <c r="H49" s="79">
        <v>0</v>
      </c>
      <c r="I49" s="79">
        <v>0</v>
      </c>
      <c r="J49" s="79">
        <v>0.18</v>
      </c>
      <c r="K49" s="79">
        <v>0.21</v>
      </c>
      <c r="L49" s="79">
        <v>0.01</v>
      </c>
      <c r="M49" s="79">
        <v>0</v>
      </c>
      <c r="N49" s="79">
        <v>0</v>
      </c>
      <c r="O49" s="79">
        <v>0</v>
      </c>
      <c r="P49" s="79">
        <v>0</v>
      </c>
      <c r="Q49" s="79">
        <v>0</v>
      </c>
      <c r="R49" s="79">
        <v>0</v>
      </c>
      <c r="S49" s="79">
        <v>0</v>
      </c>
      <c r="T49" s="79">
        <v>0</v>
      </c>
      <c r="U49" s="79">
        <v>0</v>
      </c>
      <c r="V49" s="79">
        <v>0</v>
      </c>
      <c r="W49" s="79">
        <v>0</v>
      </c>
      <c r="X49" s="14">
        <v>0</v>
      </c>
      <c r="Y49" s="14">
        <v>0</v>
      </c>
      <c r="Z49" s="14">
        <v>0</v>
      </c>
      <c r="AA49" s="14">
        <v>0</v>
      </c>
      <c r="AB49" s="14">
        <v>0</v>
      </c>
      <c r="AC49" s="1">
        <v>0.12000000000000001</v>
      </c>
      <c r="AD49" s="63">
        <v>0</v>
      </c>
    </row>
    <row r="50" spans="1:30" ht="15.95" customHeight="1">
      <c r="A50" s="31" t="s">
        <v>342</v>
      </c>
      <c r="B50" s="37" t="s">
        <v>182</v>
      </c>
      <c r="C50" s="31" t="s">
        <v>183</v>
      </c>
      <c r="D50" s="79">
        <v>1.03</v>
      </c>
      <c r="E50" s="79">
        <v>1.03</v>
      </c>
      <c r="F50" s="79">
        <v>0</v>
      </c>
      <c r="G50" s="79">
        <v>0</v>
      </c>
      <c r="H50" s="79">
        <v>0</v>
      </c>
      <c r="I50" s="79">
        <v>0</v>
      </c>
      <c r="J50" s="79">
        <v>0</v>
      </c>
      <c r="K50" s="79">
        <v>0</v>
      </c>
      <c r="L50" s="79">
        <v>0</v>
      </c>
      <c r="M50" s="79">
        <v>0</v>
      </c>
      <c r="N50" s="79">
        <v>0</v>
      </c>
      <c r="O50" s="79">
        <v>0</v>
      </c>
      <c r="P50" s="79">
        <v>0</v>
      </c>
      <c r="Q50" s="79">
        <v>0</v>
      </c>
      <c r="R50" s="79">
        <v>0</v>
      </c>
      <c r="S50" s="79">
        <v>0</v>
      </c>
      <c r="T50" s="79">
        <v>0</v>
      </c>
      <c r="U50" s="79">
        <v>0</v>
      </c>
      <c r="V50" s="79">
        <v>0</v>
      </c>
      <c r="W50" s="79">
        <v>0</v>
      </c>
      <c r="X50" s="14">
        <v>0</v>
      </c>
      <c r="Y50" s="14">
        <v>0</v>
      </c>
      <c r="Z50" s="14">
        <v>0</v>
      </c>
      <c r="AA50" s="14">
        <v>0</v>
      </c>
      <c r="AB50" s="14">
        <v>0</v>
      </c>
      <c r="AC50" s="1">
        <v>0.03</v>
      </c>
      <c r="AD50" s="63">
        <v>0</v>
      </c>
    </row>
    <row r="51" spans="1:30">
      <c r="A51" s="31" t="s">
        <v>343</v>
      </c>
      <c r="B51" s="37" t="s">
        <v>185</v>
      </c>
      <c r="C51" s="31" t="s">
        <v>186</v>
      </c>
      <c r="D51" s="79">
        <v>0.08</v>
      </c>
      <c r="E51" s="79">
        <v>0</v>
      </c>
      <c r="F51" s="79">
        <v>0</v>
      </c>
      <c r="G51" s="79">
        <v>0</v>
      </c>
      <c r="H51" s="79">
        <v>0</v>
      </c>
      <c r="I51" s="79">
        <v>0</v>
      </c>
      <c r="J51" s="79">
        <v>0</v>
      </c>
      <c r="K51" s="79">
        <v>0</v>
      </c>
      <c r="L51" s="79">
        <v>0.08</v>
      </c>
      <c r="M51" s="79">
        <v>0</v>
      </c>
      <c r="N51" s="79">
        <v>0</v>
      </c>
      <c r="O51" s="79">
        <v>0</v>
      </c>
      <c r="P51" s="79">
        <v>0</v>
      </c>
      <c r="Q51" s="79">
        <v>0</v>
      </c>
      <c r="R51" s="79">
        <v>0</v>
      </c>
      <c r="S51" s="79">
        <v>0</v>
      </c>
      <c r="T51" s="79">
        <v>0</v>
      </c>
      <c r="U51" s="79">
        <v>0</v>
      </c>
      <c r="V51" s="79">
        <v>0</v>
      </c>
      <c r="W51" s="79">
        <v>0</v>
      </c>
      <c r="X51" s="14">
        <v>0</v>
      </c>
      <c r="Y51" s="14">
        <v>0</v>
      </c>
      <c r="Z51" s="14">
        <v>0</v>
      </c>
      <c r="AA51" s="14">
        <v>0</v>
      </c>
      <c r="AB51" s="14">
        <v>0</v>
      </c>
      <c r="AC51" s="1">
        <v>0</v>
      </c>
      <c r="AD51" s="63">
        <v>0</v>
      </c>
    </row>
    <row r="52" spans="1:30" ht="32.25" customHeight="1">
      <c r="A52" s="31" t="s">
        <v>344</v>
      </c>
      <c r="B52" s="37" t="s">
        <v>188</v>
      </c>
      <c r="C52" s="31" t="s">
        <v>189</v>
      </c>
      <c r="D52" s="79">
        <v>0</v>
      </c>
      <c r="E52" s="79">
        <v>0</v>
      </c>
      <c r="F52" s="79">
        <v>0</v>
      </c>
      <c r="G52" s="79">
        <v>0</v>
      </c>
      <c r="H52" s="79">
        <v>0</v>
      </c>
      <c r="I52" s="79">
        <v>0</v>
      </c>
      <c r="J52" s="79">
        <v>0</v>
      </c>
      <c r="K52" s="79">
        <v>0</v>
      </c>
      <c r="L52" s="79">
        <v>0</v>
      </c>
      <c r="M52" s="79">
        <v>0</v>
      </c>
      <c r="N52" s="79">
        <v>0</v>
      </c>
      <c r="O52" s="79">
        <v>0</v>
      </c>
      <c r="P52" s="79">
        <v>0</v>
      </c>
      <c r="Q52" s="79">
        <v>0</v>
      </c>
      <c r="R52" s="79">
        <v>0</v>
      </c>
      <c r="S52" s="79">
        <v>0</v>
      </c>
      <c r="T52" s="79">
        <v>0</v>
      </c>
      <c r="U52" s="79">
        <v>0</v>
      </c>
      <c r="V52" s="79">
        <v>0</v>
      </c>
      <c r="W52" s="79">
        <v>0</v>
      </c>
      <c r="X52" s="14">
        <v>0</v>
      </c>
      <c r="Y52" s="14">
        <v>0</v>
      </c>
      <c r="Z52" s="14">
        <v>0</v>
      </c>
      <c r="AA52" s="14">
        <v>0</v>
      </c>
      <c r="AB52" s="14">
        <v>0</v>
      </c>
      <c r="AC52" s="1">
        <v>0</v>
      </c>
      <c r="AD52" s="63">
        <v>0</v>
      </c>
    </row>
    <row r="53" spans="1:30">
      <c r="A53" s="31" t="s">
        <v>190</v>
      </c>
      <c r="B53" s="37" t="s">
        <v>191</v>
      </c>
      <c r="C53" s="31" t="s">
        <v>192</v>
      </c>
      <c r="D53" s="79">
        <v>0</v>
      </c>
      <c r="E53" s="79">
        <v>0</v>
      </c>
      <c r="F53" s="79">
        <v>0</v>
      </c>
      <c r="G53" s="79">
        <v>0</v>
      </c>
      <c r="H53" s="79">
        <v>0</v>
      </c>
      <c r="I53" s="79">
        <v>0</v>
      </c>
      <c r="J53" s="79">
        <v>0</v>
      </c>
      <c r="K53" s="79">
        <v>0</v>
      </c>
      <c r="L53" s="79">
        <v>0</v>
      </c>
      <c r="M53" s="79">
        <v>0</v>
      </c>
      <c r="N53" s="79">
        <v>0</v>
      </c>
      <c r="O53" s="79">
        <v>0</v>
      </c>
      <c r="P53" s="79">
        <v>0</v>
      </c>
      <c r="Q53" s="79">
        <v>0</v>
      </c>
      <c r="R53" s="79">
        <v>0</v>
      </c>
      <c r="S53" s="79">
        <v>0</v>
      </c>
      <c r="T53" s="79">
        <v>0</v>
      </c>
      <c r="U53" s="79">
        <v>0</v>
      </c>
      <c r="V53" s="79">
        <v>0</v>
      </c>
      <c r="W53" s="79">
        <v>0</v>
      </c>
      <c r="X53" s="14">
        <v>0</v>
      </c>
      <c r="Y53" s="14">
        <v>0</v>
      </c>
      <c r="Z53" s="14">
        <v>0</v>
      </c>
      <c r="AA53" s="14">
        <v>0</v>
      </c>
      <c r="AB53" s="14">
        <v>0</v>
      </c>
      <c r="AC53" s="1">
        <v>0</v>
      </c>
      <c r="AD53" s="63">
        <v>0</v>
      </c>
    </row>
    <row r="54" spans="1:30" ht="15.95" customHeight="1">
      <c r="A54" s="31" t="s">
        <v>345</v>
      </c>
      <c r="B54" s="37" t="s">
        <v>243</v>
      </c>
      <c r="C54" s="31" t="s">
        <v>195</v>
      </c>
      <c r="D54" s="79">
        <v>0</v>
      </c>
      <c r="E54" s="79">
        <v>0</v>
      </c>
      <c r="F54" s="79">
        <v>0</v>
      </c>
      <c r="G54" s="79">
        <v>0</v>
      </c>
      <c r="H54" s="79">
        <v>0</v>
      </c>
      <c r="I54" s="79">
        <v>0</v>
      </c>
      <c r="J54" s="79">
        <v>0</v>
      </c>
      <c r="K54" s="79">
        <v>0</v>
      </c>
      <c r="L54" s="79">
        <v>0</v>
      </c>
      <c r="M54" s="79">
        <v>0</v>
      </c>
      <c r="N54" s="79">
        <v>0</v>
      </c>
      <c r="O54" s="79">
        <v>0</v>
      </c>
      <c r="P54" s="79">
        <v>0</v>
      </c>
      <c r="Q54" s="79">
        <v>0</v>
      </c>
      <c r="R54" s="79">
        <v>0</v>
      </c>
      <c r="S54" s="79">
        <v>0</v>
      </c>
      <c r="T54" s="79">
        <v>0</v>
      </c>
      <c r="U54" s="79">
        <v>0</v>
      </c>
      <c r="V54" s="79">
        <v>0</v>
      </c>
      <c r="W54" s="79">
        <v>0</v>
      </c>
      <c r="X54" s="14">
        <v>0</v>
      </c>
      <c r="Y54" s="14">
        <v>0</v>
      </c>
      <c r="Z54" s="14">
        <v>0</v>
      </c>
      <c r="AA54" s="14">
        <v>0</v>
      </c>
      <c r="AB54" s="14">
        <v>0</v>
      </c>
      <c r="AC54" s="1">
        <v>0</v>
      </c>
      <c r="AD54" s="63">
        <v>0</v>
      </c>
    </row>
    <row r="55" spans="1:30" ht="15.95" customHeight="1">
      <c r="A55" s="31" t="s">
        <v>346</v>
      </c>
      <c r="B55" s="37" t="s">
        <v>197</v>
      </c>
      <c r="C55" s="31" t="s">
        <v>198</v>
      </c>
      <c r="D55" s="79">
        <v>0</v>
      </c>
      <c r="E55" s="79">
        <v>0</v>
      </c>
      <c r="F55" s="79">
        <v>0</v>
      </c>
      <c r="G55" s="79">
        <v>0</v>
      </c>
      <c r="H55" s="79">
        <v>0</v>
      </c>
      <c r="I55" s="79">
        <v>0</v>
      </c>
      <c r="J55" s="79">
        <v>0</v>
      </c>
      <c r="K55" s="79">
        <v>0</v>
      </c>
      <c r="L55" s="79">
        <v>0</v>
      </c>
      <c r="M55" s="79">
        <v>0</v>
      </c>
      <c r="N55" s="79">
        <v>0</v>
      </c>
      <c r="O55" s="79">
        <v>0</v>
      </c>
      <c r="P55" s="79">
        <v>0</v>
      </c>
      <c r="Q55" s="79">
        <v>0</v>
      </c>
      <c r="R55" s="79">
        <v>0</v>
      </c>
      <c r="S55" s="79">
        <v>0</v>
      </c>
      <c r="T55" s="79">
        <v>0</v>
      </c>
      <c r="U55" s="79">
        <v>0</v>
      </c>
      <c r="V55" s="79">
        <v>0</v>
      </c>
      <c r="W55" s="79">
        <v>0</v>
      </c>
      <c r="X55" s="14">
        <v>0</v>
      </c>
      <c r="Y55" s="14">
        <v>0</v>
      </c>
      <c r="Z55" s="14">
        <v>0</v>
      </c>
      <c r="AA55" s="14">
        <v>0</v>
      </c>
      <c r="AB55" s="14">
        <v>0</v>
      </c>
      <c r="AC55" s="1">
        <v>0</v>
      </c>
      <c r="AD55" s="63">
        <v>0</v>
      </c>
    </row>
    <row r="56" spans="1:30" ht="15.95" customHeight="1">
      <c r="A56" s="31" t="s">
        <v>347</v>
      </c>
      <c r="B56" s="37" t="s">
        <v>200</v>
      </c>
      <c r="C56" s="31" t="s">
        <v>201</v>
      </c>
      <c r="D56" s="79">
        <v>0</v>
      </c>
      <c r="E56" s="79">
        <v>0</v>
      </c>
      <c r="F56" s="79">
        <v>0</v>
      </c>
      <c r="G56" s="79">
        <v>0</v>
      </c>
      <c r="H56" s="79">
        <v>0</v>
      </c>
      <c r="I56" s="79">
        <v>0</v>
      </c>
      <c r="J56" s="79">
        <v>0</v>
      </c>
      <c r="K56" s="79">
        <v>0</v>
      </c>
      <c r="L56" s="79">
        <v>0</v>
      </c>
      <c r="M56" s="79">
        <v>0</v>
      </c>
      <c r="N56" s="79">
        <v>0</v>
      </c>
      <c r="O56" s="79">
        <v>0</v>
      </c>
      <c r="P56" s="79">
        <v>0</v>
      </c>
      <c r="Q56" s="79">
        <v>0</v>
      </c>
      <c r="R56" s="79">
        <v>0</v>
      </c>
      <c r="S56" s="79">
        <v>0</v>
      </c>
      <c r="T56" s="79">
        <v>0</v>
      </c>
      <c r="U56" s="79">
        <v>0</v>
      </c>
      <c r="V56" s="79">
        <v>0</v>
      </c>
      <c r="W56" s="79">
        <v>0</v>
      </c>
      <c r="X56" s="14">
        <v>0</v>
      </c>
      <c r="Y56" s="14">
        <v>0</v>
      </c>
      <c r="Z56" s="14">
        <v>0</v>
      </c>
      <c r="AA56" s="14">
        <v>0</v>
      </c>
      <c r="AB56" s="14">
        <v>0</v>
      </c>
      <c r="AC56" s="1">
        <v>0</v>
      </c>
      <c r="AD56" s="63">
        <v>0</v>
      </c>
    </row>
    <row r="57" spans="1:30" ht="15.95" customHeight="1">
      <c r="A57" s="31" t="s">
        <v>348</v>
      </c>
      <c r="B57" s="37" t="s">
        <v>203</v>
      </c>
      <c r="C57" s="31" t="s">
        <v>204</v>
      </c>
      <c r="D57" s="79">
        <v>0</v>
      </c>
      <c r="E57" s="79">
        <v>0</v>
      </c>
      <c r="F57" s="79">
        <v>0</v>
      </c>
      <c r="G57" s="79">
        <v>0</v>
      </c>
      <c r="H57" s="79">
        <v>0</v>
      </c>
      <c r="I57" s="79">
        <v>0</v>
      </c>
      <c r="J57" s="79">
        <v>0</v>
      </c>
      <c r="K57" s="79">
        <v>0</v>
      </c>
      <c r="L57" s="79">
        <v>0</v>
      </c>
      <c r="M57" s="79">
        <v>0</v>
      </c>
      <c r="N57" s="79">
        <v>0</v>
      </c>
      <c r="O57" s="79">
        <v>0</v>
      </c>
      <c r="P57" s="79">
        <v>0</v>
      </c>
      <c r="Q57" s="79">
        <v>0</v>
      </c>
      <c r="R57" s="79">
        <v>0</v>
      </c>
      <c r="S57" s="79">
        <v>0</v>
      </c>
      <c r="T57" s="79">
        <v>0</v>
      </c>
      <c r="U57" s="79">
        <v>0</v>
      </c>
      <c r="V57" s="79">
        <v>0</v>
      </c>
      <c r="W57" s="79">
        <v>0</v>
      </c>
      <c r="X57" s="14">
        <v>0</v>
      </c>
      <c r="Y57" s="14">
        <v>0</v>
      </c>
      <c r="Z57" s="14">
        <v>0</v>
      </c>
      <c r="AA57" s="14">
        <v>0</v>
      </c>
      <c r="AB57" s="14">
        <v>0</v>
      </c>
      <c r="AC57" s="1">
        <v>0</v>
      </c>
      <c r="AD57" s="63">
        <v>0</v>
      </c>
    </row>
  </sheetData>
  <mergeCells count="8">
    <mergeCell ref="A2:W2"/>
    <mergeCell ref="A3:W3"/>
    <mergeCell ref="A4:AB4"/>
    <mergeCell ref="A5:A6"/>
    <mergeCell ref="B5:B6"/>
    <mergeCell ref="C5:C6"/>
    <mergeCell ref="D5:D6"/>
    <mergeCell ref="E5:AB5"/>
  </mergeCells>
  <pageMargins left="0.5" right="0.21" top="0.25" bottom="0.21" header="0.21" footer="0.2"/>
  <pageSetup paperSize="9" scale="95" orientation="landscape"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Q65"/>
  <sheetViews>
    <sheetView zoomScale="78" zoomScaleNormal="78" workbookViewId="0">
      <pane xSplit="3" ySplit="8" topLeftCell="D9" activePane="bottomRight" state="frozen"/>
      <selection activeCell="AI35" sqref="AI35"/>
      <selection pane="topRight" activeCell="AI35" sqref="AI35"/>
      <selection pane="bottomLeft" activeCell="AI35" sqref="AI35"/>
      <selection pane="bottomRight" activeCell="C1" sqref="C1:H1048576"/>
    </sheetView>
  </sheetViews>
  <sheetFormatPr defaultRowHeight="15.75"/>
  <cols>
    <col min="1" max="1" width="6" style="334" customWidth="1"/>
    <col min="2" max="2" width="29" style="334" customWidth="1"/>
    <col min="3" max="7" width="6.42578125" style="334" customWidth="1"/>
    <col min="8" max="8" width="10.7109375" style="217" customWidth="1"/>
    <col min="9" max="9" width="8.5703125" style="217" customWidth="1"/>
    <col min="10" max="10" width="10.140625" style="335" customWidth="1"/>
    <col min="11" max="11" width="7.140625" style="335" customWidth="1"/>
    <col min="12" max="12" width="10.85546875" style="335" customWidth="1"/>
    <col min="13" max="13" width="7.28515625" style="335" customWidth="1"/>
    <col min="14" max="14" width="7.42578125" style="335" customWidth="1"/>
    <col min="15" max="15" width="6.42578125" style="335" customWidth="1"/>
    <col min="16" max="16" width="10.42578125" style="335" customWidth="1"/>
    <col min="17" max="17" width="8" style="335" customWidth="1"/>
    <col min="18" max="18" width="9.140625" style="335" hidden="1" customWidth="1"/>
    <col min="19" max="19" width="8" style="335" hidden="1" customWidth="1"/>
    <col min="20" max="20" width="10" style="335" customWidth="1"/>
    <col min="21" max="21" width="8" style="335" customWidth="1"/>
    <col min="22" max="23" width="8" style="335" hidden="1" customWidth="1"/>
    <col min="24" max="24" width="8.42578125" style="335" customWidth="1"/>
    <col min="25" max="25" width="6.85546875" style="335" customWidth="1"/>
    <col min="26" max="26" width="9.28515625" style="335" customWidth="1"/>
    <col min="27" max="27" width="7.140625" style="335" customWidth="1"/>
    <col min="28" max="28" width="6.5703125" style="335" customWidth="1"/>
    <col min="29" max="29" width="7" style="335" customWidth="1"/>
    <col min="30" max="43" width="9.140625" style="335"/>
    <col min="44" max="16384" width="9.140625" style="334"/>
  </cols>
  <sheetData>
    <row r="1" spans="1:43" ht="20.25" customHeight="1">
      <c r="A1" s="332" t="s">
        <v>349</v>
      </c>
      <c r="P1" s="336"/>
      <c r="Q1" s="336"/>
      <c r="V1" s="337"/>
    </row>
    <row r="2" spans="1:43" ht="21.75" customHeight="1">
      <c r="A2" s="436" t="s">
        <v>790</v>
      </c>
      <c r="B2" s="436"/>
      <c r="C2" s="436"/>
      <c r="D2" s="436"/>
      <c r="E2" s="436"/>
      <c r="F2" s="436"/>
      <c r="G2" s="436"/>
      <c r="H2" s="436"/>
      <c r="I2" s="436"/>
      <c r="J2" s="436"/>
      <c r="K2" s="436"/>
      <c r="L2" s="436"/>
      <c r="M2" s="436"/>
      <c r="N2" s="436"/>
      <c r="O2" s="436"/>
      <c r="P2" s="436"/>
      <c r="Q2" s="436"/>
      <c r="R2" s="436"/>
      <c r="S2" s="436"/>
      <c r="T2" s="436"/>
      <c r="U2" s="436"/>
      <c r="V2" s="436"/>
      <c r="W2" s="436"/>
      <c r="X2" s="436"/>
      <c r="Y2" s="436"/>
      <c r="Z2" s="436"/>
      <c r="AA2" s="436"/>
      <c r="AB2" s="436"/>
      <c r="AC2" s="436"/>
    </row>
    <row r="3" spans="1:43" ht="15.75" hidden="1" customHeight="1">
      <c r="A3" s="436"/>
      <c r="B3" s="436"/>
      <c r="C3" s="436"/>
      <c r="D3" s="436"/>
      <c r="E3" s="436"/>
      <c r="F3" s="436"/>
      <c r="G3" s="436"/>
      <c r="H3" s="436"/>
      <c r="I3" s="436"/>
      <c r="J3" s="436"/>
      <c r="K3" s="436"/>
      <c r="L3" s="436"/>
      <c r="M3" s="436"/>
      <c r="N3" s="436"/>
    </row>
    <row r="4" spans="1:43" ht="20.25" customHeight="1"/>
    <row r="5" spans="1:43" s="338" customFormat="1" ht="21.75" customHeight="1">
      <c r="A5" s="437" t="s">
        <v>2</v>
      </c>
      <c r="B5" s="437" t="s">
        <v>3</v>
      </c>
      <c r="C5" s="437" t="s">
        <v>4</v>
      </c>
      <c r="D5" s="430" t="s">
        <v>247</v>
      </c>
      <c r="E5" s="431"/>
      <c r="F5" s="430" t="s">
        <v>249</v>
      </c>
      <c r="G5" s="431"/>
      <c r="H5" s="430" t="s">
        <v>251</v>
      </c>
      <c r="I5" s="431"/>
      <c r="J5" s="430" t="s">
        <v>253</v>
      </c>
      <c r="K5" s="431"/>
      <c r="L5" s="430" t="s">
        <v>255</v>
      </c>
      <c r="M5" s="431"/>
      <c r="N5" s="430" t="s">
        <v>257</v>
      </c>
      <c r="O5" s="431"/>
      <c r="P5" s="430" t="s">
        <v>259</v>
      </c>
      <c r="Q5" s="431"/>
      <c r="R5" s="430" t="s">
        <v>350</v>
      </c>
      <c r="S5" s="431"/>
      <c r="T5" s="430" t="s">
        <v>351</v>
      </c>
      <c r="U5" s="431"/>
      <c r="V5" s="430" t="s">
        <v>265</v>
      </c>
      <c r="W5" s="431"/>
      <c r="X5" s="430" t="s">
        <v>263</v>
      </c>
      <c r="Y5" s="431"/>
      <c r="Z5" s="430" t="s">
        <v>267</v>
      </c>
      <c r="AA5" s="431"/>
      <c r="AB5" s="430" t="s">
        <v>269</v>
      </c>
      <c r="AC5" s="431"/>
      <c r="AD5" s="332"/>
      <c r="AE5" s="332"/>
      <c r="AF5" s="332"/>
      <c r="AG5" s="332"/>
      <c r="AH5" s="332"/>
      <c r="AI5" s="332"/>
      <c r="AJ5" s="332"/>
      <c r="AK5" s="332"/>
      <c r="AL5" s="332"/>
      <c r="AM5" s="332"/>
      <c r="AN5" s="332"/>
      <c r="AO5" s="332"/>
      <c r="AP5" s="332"/>
      <c r="AQ5" s="332"/>
    </row>
    <row r="6" spans="1:43" s="338" customFormat="1" ht="28.5" customHeight="1">
      <c r="A6" s="438"/>
      <c r="B6" s="438"/>
      <c r="C6" s="438"/>
      <c r="D6" s="432"/>
      <c r="E6" s="433"/>
      <c r="F6" s="432"/>
      <c r="G6" s="433"/>
      <c r="H6" s="432"/>
      <c r="I6" s="433"/>
      <c r="J6" s="432"/>
      <c r="K6" s="433"/>
      <c r="L6" s="432"/>
      <c r="M6" s="433"/>
      <c r="N6" s="432"/>
      <c r="O6" s="433"/>
      <c r="P6" s="432"/>
      <c r="Q6" s="433"/>
      <c r="R6" s="432"/>
      <c r="S6" s="433"/>
      <c r="T6" s="432"/>
      <c r="U6" s="433"/>
      <c r="V6" s="432"/>
      <c r="W6" s="433"/>
      <c r="X6" s="432"/>
      <c r="Y6" s="433"/>
      <c r="Z6" s="432"/>
      <c r="AA6" s="433"/>
      <c r="AB6" s="432"/>
      <c r="AC6" s="433"/>
      <c r="AD6" s="332"/>
      <c r="AE6" s="332"/>
      <c r="AF6" s="332"/>
      <c r="AG6" s="332"/>
      <c r="AH6" s="332"/>
      <c r="AI6" s="332"/>
      <c r="AJ6" s="332"/>
      <c r="AK6" s="332"/>
      <c r="AL6" s="332"/>
      <c r="AM6" s="332"/>
      <c r="AN6" s="332"/>
      <c r="AO6" s="332"/>
      <c r="AP6" s="332"/>
      <c r="AQ6" s="332"/>
    </row>
    <row r="7" spans="1:43" s="338" customFormat="1" ht="15.75" customHeight="1">
      <c r="A7" s="438"/>
      <c r="B7" s="438"/>
      <c r="C7" s="438"/>
      <c r="D7" s="434" t="s">
        <v>352</v>
      </c>
      <c r="E7" s="434" t="s">
        <v>353</v>
      </c>
      <c r="F7" s="434" t="s">
        <v>352</v>
      </c>
      <c r="G7" s="434" t="s">
        <v>353</v>
      </c>
      <c r="H7" s="440" t="s">
        <v>352</v>
      </c>
      <c r="I7" s="440" t="s">
        <v>353</v>
      </c>
      <c r="J7" s="434" t="s">
        <v>352</v>
      </c>
      <c r="K7" s="434" t="s">
        <v>353</v>
      </c>
      <c r="L7" s="434" t="s">
        <v>352</v>
      </c>
      <c r="M7" s="434" t="s">
        <v>353</v>
      </c>
      <c r="N7" s="434" t="s">
        <v>352</v>
      </c>
      <c r="O7" s="434" t="s">
        <v>353</v>
      </c>
      <c r="P7" s="434" t="s">
        <v>352</v>
      </c>
      <c r="Q7" s="434" t="s">
        <v>353</v>
      </c>
      <c r="R7" s="434" t="s">
        <v>352</v>
      </c>
      <c r="S7" s="434" t="s">
        <v>353</v>
      </c>
      <c r="T7" s="434" t="s">
        <v>352</v>
      </c>
      <c r="U7" s="434" t="s">
        <v>353</v>
      </c>
      <c r="V7" s="434" t="s">
        <v>352</v>
      </c>
      <c r="W7" s="434" t="s">
        <v>353</v>
      </c>
      <c r="X7" s="434" t="s">
        <v>352</v>
      </c>
      <c r="Y7" s="434" t="s">
        <v>353</v>
      </c>
      <c r="Z7" s="434" t="s">
        <v>352</v>
      </c>
      <c r="AA7" s="434" t="s">
        <v>353</v>
      </c>
      <c r="AB7" s="434" t="s">
        <v>352</v>
      </c>
      <c r="AC7" s="434" t="s">
        <v>353</v>
      </c>
      <c r="AD7" s="332"/>
      <c r="AE7" s="332"/>
      <c r="AF7" s="332"/>
      <c r="AG7" s="332"/>
      <c r="AH7" s="332"/>
      <c r="AI7" s="332"/>
      <c r="AJ7" s="332"/>
      <c r="AK7" s="332"/>
      <c r="AL7" s="332"/>
      <c r="AM7" s="332"/>
      <c r="AN7" s="332"/>
      <c r="AO7" s="332"/>
      <c r="AP7" s="332"/>
      <c r="AQ7" s="332"/>
    </row>
    <row r="8" spans="1:43" s="338" customFormat="1" ht="32.25" customHeight="1">
      <c r="A8" s="439"/>
      <c r="B8" s="439"/>
      <c r="C8" s="439"/>
      <c r="D8" s="435"/>
      <c r="E8" s="435"/>
      <c r="F8" s="435"/>
      <c r="G8" s="435"/>
      <c r="H8" s="441"/>
      <c r="I8" s="441"/>
      <c r="J8" s="435"/>
      <c r="K8" s="435"/>
      <c r="L8" s="435"/>
      <c r="M8" s="435"/>
      <c r="N8" s="435"/>
      <c r="O8" s="435"/>
      <c r="P8" s="435"/>
      <c r="Q8" s="435"/>
      <c r="R8" s="435"/>
      <c r="S8" s="435"/>
      <c r="T8" s="435"/>
      <c r="U8" s="435"/>
      <c r="V8" s="435"/>
      <c r="W8" s="435"/>
      <c r="X8" s="435"/>
      <c r="Y8" s="435"/>
      <c r="Z8" s="435"/>
      <c r="AA8" s="435"/>
      <c r="AB8" s="435"/>
      <c r="AC8" s="435"/>
      <c r="AD8" s="332"/>
      <c r="AE8" s="332"/>
      <c r="AF8" s="332"/>
      <c r="AG8" s="332"/>
      <c r="AH8" s="332"/>
      <c r="AI8" s="332"/>
      <c r="AJ8" s="332"/>
      <c r="AK8" s="332"/>
      <c r="AL8" s="332"/>
      <c r="AM8" s="332"/>
      <c r="AN8" s="332"/>
      <c r="AO8" s="332"/>
      <c r="AP8" s="332"/>
      <c r="AQ8" s="332"/>
    </row>
    <row r="9" spans="1:43">
      <c r="A9" s="319">
        <v>1</v>
      </c>
      <c r="B9" s="320" t="s">
        <v>70</v>
      </c>
      <c r="C9" s="319" t="s">
        <v>71</v>
      </c>
      <c r="D9" s="85">
        <v>0</v>
      </c>
      <c r="E9" s="85">
        <v>0</v>
      </c>
      <c r="F9" s="85">
        <v>0</v>
      </c>
      <c r="G9" s="85">
        <v>0</v>
      </c>
      <c r="H9" s="85">
        <v>1641.7178301999998</v>
      </c>
      <c r="I9" s="85">
        <v>12.301326630130989</v>
      </c>
      <c r="J9" s="85">
        <v>1135.70524</v>
      </c>
      <c r="K9" s="85">
        <v>8.509794348209855</v>
      </c>
      <c r="L9" s="85">
        <v>9214.411600200001</v>
      </c>
      <c r="M9" s="85">
        <v>69.043220895468693</v>
      </c>
      <c r="N9" s="85">
        <v>0</v>
      </c>
      <c r="O9" s="85">
        <v>0</v>
      </c>
      <c r="P9" s="85">
        <v>9214.411600200001</v>
      </c>
      <c r="Q9" s="85">
        <v>69.043220895468693</v>
      </c>
      <c r="R9" s="85">
        <v>0</v>
      </c>
      <c r="S9" s="85">
        <v>0</v>
      </c>
      <c r="T9" s="85">
        <v>0</v>
      </c>
      <c r="U9" s="85">
        <v>0</v>
      </c>
      <c r="V9" s="85">
        <v>0</v>
      </c>
      <c r="W9" s="85">
        <v>0</v>
      </c>
      <c r="X9" s="85">
        <v>0</v>
      </c>
      <c r="Y9" s="85">
        <v>0</v>
      </c>
      <c r="Z9" s="85">
        <v>0</v>
      </c>
      <c r="AA9" s="85">
        <v>0</v>
      </c>
      <c r="AB9" s="85">
        <v>0</v>
      </c>
      <c r="AC9" s="85">
        <v>0</v>
      </c>
    </row>
    <row r="10" spans="1:43">
      <c r="A10" s="321" t="s">
        <v>72</v>
      </c>
      <c r="B10" s="322" t="s">
        <v>73</v>
      </c>
      <c r="C10" s="321" t="s">
        <v>74</v>
      </c>
      <c r="D10" s="86">
        <v>0</v>
      </c>
      <c r="E10" s="86">
        <v>0</v>
      </c>
      <c r="F10" s="86">
        <v>0</v>
      </c>
      <c r="G10" s="86">
        <v>0</v>
      </c>
      <c r="H10" s="86">
        <v>5.9830000000000005</v>
      </c>
      <c r="I10" s="86">
        <v>4.4830381856246056E-2</v>
      </c>
      <c r="J10" s="86">
        <v>828.18900000000008</v>
      </c>
      <c r="K10" s="86">
        <v>6.2055873506840307</v>
      </c>
      <c r="L10" s="86">
        <v>0</v>
      </c>
      <c r="M10" s="86">
        <v>0</v>
      </c>
      <c r="N10" s="86">
        <v>0</v>
      </c>
      <c r="O10" s="86">
        <v>0</v>
      </c>
      <c r="P10" s="86">
        <v>0</v>
      </c>
      <c r="Q10" s="86">
        <v>0</v>
      </c>
      <c r="R10" s="86">
        <v>0</v>
      </c>
      <c r="S10" s="86">
        <v>0</v>
      </c>
      <c r="T10" s="86">
        <v>0</v>
      </c>
      <c r="U10" s="86">
        <v>0</v>
      </c>
      <c r="V10" s="86">
        <v>0</v>
      </c>
      <c r="W10" s="86">
        <v>0</v>
      </c>
      <c r="X10" s="86">
        <v>0</v>
      </c>
      <c r="Y10" s="86">
        <v>0</v>
      </c>
      <c r="Z10" s="86">
        <v>0</v>
      </c>
      <c r="AA10" s="86">
        <v>0</v>
      </c>
      <c r="AB10" s="86">
        <v>0</v>
      </c>
      <c r="AC10" s="86">
        <v>0</v>
      </c>
    </row>
    <row r="11" spans="1:43">
      <c r="A11" s="324"/>
      <c r="B11" s="331" t="s">
        <v>76</v>
      </c>
      <c r="C11" s="324" t="s">
        <v>77</v>
      </c>
      <c r="D11" s="87"/>
      <c r="E11" s="87"/>
      <c r="F11" s="87"/>
      <c r="G11" s="87"/>
      <c r="H11" s="86">
        <v>0.13500000000000001</v>
      </c>
      <c r="I11" s="86">
        <v>1.0115496491046661E-3</v>
      </c>
      <c r="J11" s="86">
        <v>332.81600000000003</v>
      </c>
      <c r="K11" s="86">
        <v>2.4937770964179151</v>
      </c>
      <c r="L11" s="86"/>
      <c r="M11" s="86"/>
      <c r="N11" s="86"/>
      <c r="O11" s="86"/>
      <c r="P11" s="86"/>
      <c r="Q11" s="86"/>
      <c r="R11" s="86"/>
      <c r="S11" s="86"/>
      <c r="T11" s="86"/>
      <c r="U11" s="86"/>
      <c r="V11" s="86"/>
      <c r="W11" s="86"/>
      <c r="X11" s="86"/>
      <c r="Y11" s="86"/>
      <c r="Z11" s="86"/>
      <c r="AA11" s="86"/>
      <c r="AB11" s="86"/>
      <c r="AC11" s="86"/>
    </row>
    <row r="12" spans="1:43">
      <c r="A12" s="324"/>
      <c r="B12" s="326" t="s">
        <v>231</v>
      </c>
      <c r="C12" s="324" t="s">
        <v>79</v>
      </c>
      <c r="D12" s="87"/>
      <c r="E12" s="87"/>
      <c r="F12" s="87"/>
      <c r="G12" s="87"/>
      <c r="H12" s="86">
        <v>5.8480000000000008</v>
      </c>
      <c r="I12" s="86">
        <v>4.3818832207141389E-2</v>
      </c>
      <c r="J12" s="86">
        <v>495.37299999999999</v>
      </c>
      <c r="K12" s="86">
        <v>3.711810254266116</v>
      </c>
      <c r="L12" s="86"/>
      <c r="M12" s="86"/>
      <c r="N12" s="86"/>
      <c r="O12" s="86"/>
      <c r="P12" s="86"/>
      <c r="Q12" s="86"/>
      <c r="R12" s="86"/>
      <c r="S12" s="86"/>
      <c r="T12" s="86"/>
      <c r="U12" s="86"/>
      <c r="V12" s="86"/>
      <c r="W12" s="86"/>
      <c r="X12" s="86"/>
      <c r="Y12" s="86"/>
      <c r="Z12" s="86"/>
      <c r="AA12" s="86"/>
      <c r="AB12" s="86"/>
      <c r="AC12" s="86"/>
    </row>
    <row r="13" spans="1:43">
      <c r="A13" s="324"/>
      <c r="B13" s="326" t="s">
        <v>80</v>
      </c>
      <c r="C13" s="324" t="s">
        <v>81</v>
      </c>
      <c r="D13" s="87"/>
      <c r="E13" s="87"/>
      <c r="F13" s="87"/>
      <c r="G13" s="87"/>
      <c r="H13" s="86">
        <v>0</v>
      </c>
      <c r="I13" s="86">
        <v>0</v>
      </c>
      <c r="J13" s="86">
        <v>0</v>
      </c>
      <c r="K13" s="86">
        <v>0</v>
      </c>
      <c r="L13" s="86"/>
      <c r="M13" s="86"/>
      <c r="N13" s="86"/>
      <c r="O13" s="86"/>
      <c r="P13" s="86"/>
      <c r="Q13" s="86"/>
      <c r="R13" s="86"/>
      <c r="S13" s="86"/>
      <c r="T13" s="86"/>
      <c r="U13" s="86"/>
      <c r="V13" s="86"/>
      <c r="W13" s="86"/>
      <c r="X13" s="86"/>
      <c r="Y13" s="86"/>
      <c r="Z13" s="86"/>
      <c r="AA13" s="86"/>
      <c r="AB13" s="86"/>
      <c r="AC13" s="86"/>
    </row>
    <row r="14" spans="1:43">
      <c r="A14" s="330" t="s">
        <v>82</v>
      </c>
      <c r="B14" s="322" t="s">
        <v>83</v>
      </c>
      <c r="C14" s="321" t="s">
        <v>84</v>
      </c>
      <c r="D14" s="86"/>
      <c r="E14" s="86"/>
      <c r="F14" s="86"/>
      <c r="G14" s="86"/>
      <c r="H14" s="86">
        <v>105.08083999999999</v>
      </c>
      <c r="I14" s="86">
        <v>0.78736656910832259</v>
      </c>
      <c r="J14" s="86"/>
      <c r="K14" s="86">
        <v>0</v>
      </c>
      <c r="L14" s="86"/>
      <c r="M14" s="86"/>
      <c r="N14" s="86"/>
      <c r="O14" s="86"/>
      <c r="P14" s="86"/>
      <c r="Q14" s="86"/>
      <c r="R14" s="86"/>
      <c r="S14" s="86"/>
      <c r="T14" s="86"/>
      <c r="U14" s="86"/>
      <c r="V14" s="86"/>
      <c r="W14" s="86"/>
      <c r="X14" s="86"/>
      <c r="Y14" s="86"/>
      <c r="Z14" s="86"/>
      <c r="AA14" s="86"/>
      <c r="AB14" s="86"/>
      <c r="AC14" s="86"/>
    </row>
    <row r="15" spans="1:43">
      <c r="A15" s="330" t="s">
        <v>85</v>
      </c>
      <c r="B15" s="328" t="s">
        <v>86</v>
      </c>
      <c r="C15" s="321" t="s">
        <v>87</v>
      </c>
      <c r="D15" s="86"/>
      <c r="E15" s="86"/>
      <c r="F15" s="86"/>
      <c r="G15" s="86"/>
      <c r="H15" s="86">
        <v>49.273769999999999</v>
      </c>
      <c r="I15" s="86">
        <v>0.36920640558195572</v>
      </c>
      <c r="J15" s="86">
        <v>307.51623999999998</v>
      </c>
      <c r="K15" s="86">
        <v>2.3042069975258239</v>
      </c>
      <c r="L15" s="86"/>
      <c r="M15" s="86"/>
      <c r="N15" s="86"/>
      <c r="O15" s="86"/>
      <c r="P15" s="86"/>
      <c r="Q15" s="86"/>
      <c r="R15" s="86"/>
      <c r="S15" s="86"/>
      <c r="T15" s="86"/>
      <c r="U15" s="86"/>
      <c r="V15" s="86"/>
      <c r="W15" s="86"/>
      <c r="X15" s="86"/>
      <c r="Y15" s="86"/>
      <c r="Z15" s="86"/>
      <c r="AA15" s="86"/>
      <c r="AB15" s="86"/>
      <c r="AC15" s="86"/>
    </row>
    <row r="16" spans="1:43">
      <c r="A16" s="330" t="s">
        <v>88</v>
      </c>
      <c r="B16" s="328" t="s">
        <v>89</v>
      </c>
      <c r="C16" s="321" t="s">
        <v>90</v>
      </c>
      <c r="D16" s="86"/>
      <c r="E16" s="86"/>
      <c r="F16" s="86"/>
      <c r="G16" s="86"/>
      <c r="H16" s="86">
        <v>548.05200000000002</v>
      </c>
      <c r="I16" s="86">
        <v>4.1065319132674842</v>
      </c>
      <c r="J16" s="86"/>
      <c r="K16" s="86"/>
      <c r="L16" s="86">
        <v>2596.3119999999999</v>
      </c>
      <c r="M16" s="86">
        <v>19.454062907898027</v>
      </c>
      <c r="N16" s="86"/>
      <c r="O16" s="86"/>
      <c r="P16" s="86">
        <v>2596.3119999999999</v>
      </c>
      <c r="Q16" s="86">
        <v>19.454062907898027</v>
      </c>
      <c r="R16" s="86"/>
      <c r="S16" s="86"/>
      <c r="T16" s="86"/>
      <c r="U16" s="86"/>
      <c r="V16" s="86"/>
      <c r="W16" s="86"/>
      <c r="X16" s="86"/>
      <c r="Y16" s="86"/>
      <c r="Z16" s="86"/>
      <c r="AA16" s="86"/>
      <c r="AB16" s="86"/>
      <c r="AC16" s="86"/>
    </row>
    <row r="17" spans="1:29">
      <c r="A17" s="321" t="s">
        <v>91</v>
      </c>
      <c r="B17" s="322" t="s">
        <v>92</v>
      </c>
      <c r="C17" s="321" t="s">
        <v>93</v>
      </c>
      <c r="D17" s="86"/>
      <c r="E17" s="86"/>
      <c r="F17" s="86"/>
      <c r="G17" s="86"/>
      <c r="H17" s="86">
        <v>265.69</v>
      </c>
      <c r="I17" s="86">
        <v>1.9908046390416201</v>
      </c>
      <c r="J17" s="86"/>
      <c r="K17" s="86"/>
      <c r="L17" s="86">
        <v>2075.797</v>
      </c>
      <c r="M17" s="86">
        <v>15.553864644166804</v>
      </c>
      <c r="N17" s="86"/>
      <c r="O17" s="86"/>
      <c r="P17" s="86">
        <v>2075.797</v>
      </c>
      <c r="Q17" s="86">
        <v>15.553864644166804</v>
      </c>
      <c r="R17" s="86"/>
      <c r="S17" s="86"/>
      <c r="T17" s="86"/>
      <c r="U17" s="86"/>
      <c r="V17" s="86"/>
      <c r="W17" s="86"/>
      <c r="X17" s="86"/>
      <c r="Y17" s="86"/>
      <c r="Z17" s="86"/>
      <c r="AA17" s="86"/>
      <c r="AB17" s="86"/>
      <c r="AC17" s="86"/>
    </row>
    <row r="18" spans="1:29">
      <c r="A18" s="321" t="s">
        <v>94</v>
      </c>
      <c r="B18" s="322" t="s">
        <v>95</v>
      </c>
      <c r="C18" s="321" t="s">
        <v>96</v>
      </c>
      <c r="D18" s="86"/>
      <c r="E18" s="86"/>
      <c r="F18" s="86"/>
      <c r="G18" s="86"/>
      <c r="H18" s="86">
        <v>650.92307019999987</v>
      </c>
      <c r="I18" s="86">
        <v>4.8773407648514207</v>
      </c>
      <c r="J18" s="86"/>
      <c r="K18" s="86"/>
      <c r="L18" s="86">
        <v>4542.3026001999997</v>
      </c>
      <c r="M18" s="86">
        <v>34.035293343403865</v>
      </c>
      <c r="N18" s="86"/>
      <c r="O18" s="86"/>
      <c r="P18" s="86">
        <v>4542.3026001999997</v>
      </c>
      <c r="Q18" s="86">
        <v>34.035293343403865</v>
      </c>
      <c r="R18" s="86"/>
      <c r="S18" s="86"/>
      <c r="T18" s="86"/>
      <c r="U18" s="86"/>
      <c r="V18" s="86"/>
      <c r="W18" s="86"/>
      <c r="X18" s="86"/>
      <c r="Y18" s="86"/>
      <c r="Z18" s="86"/>
      <c r="AA18" s="86"/>
      <c r="AB18" s="86"/>
      <c r="AC18" s="86"/>
    </row>
    <row r="19" spans="1:29" ht="31.5">
      <c r="A19" s="321"/>
      <c r="B19" s="326" t="s">
        <v>97</v>
      </c>
      <c r="C19" s="325" t="s">
        <v>98</v>
      </c>
      <c r="D19" s="89"/>
      <c r="E19" s="89"/>
      <c r="F19" s="89"/>
      <c r="G19" s="89"/>
      <c r="H19" s="86">
        <v>409.84999999999997</v>
      </c>
      <c r="I19" s="86">
        <v>3.0709898050781281</v>
      </c>
      <c r="J19" s="86"/>
      <c r="K19" s="86"/>
      <c r="L19" s="86"/>
      <c r="M19" s="86"/>
      <c r="N19" s="86"/>
      <c r="O19" s="86"/>
      <c r="P19" s="86"/>
      <c r="Q19" s="86"/>
      <c r="R19" s="86"/>
      <c r="S19" s="86"/>
      <c r="T19" s="86"/>
      <c r="U19" s="86"/>
      <c r="V19" s="86"/>
      <c r="W19" s="86"/>
      <c r="X19" s="86"/>
      <c r="Y19" s="86"/>
      <c r="Z19" s="86"/>
      <c r="AA19" s="86"/>
      <c r="AB19" s="86"/>
      <c r="AC19" s="86"/>
    </row>
    <row r="20" spans="1:29">
      <c r="A20" s="321" t="s">
        <v>336</v>
      </c>
      <c r="B20" s="322" t="s">
        <v>100</v>
      </c>
      <c r="C20" s="321" t="s">
        <v>101</v>
      </c>
      <c r="D20" s="86"/>
      <c r="E20" s="86"/>
      <c r="F20" s="86"/>
      <c r="G20" s="86"/>
      <c r="H20" s="86">
        <v>16.48715</v>
      </c>
      <c r="I20" s="86">
        <v>0.12353756146100738</v>
      </c>
      <c r="J20" s="86"/>
      <c r="K20" s="86"/>
      <c r="L20" s="86"/>
      <c r="M20" s="86"/>
      <c r="N20" s="86"/>
      <c r="O20" s="86"/>
      <c r="P20" s="86"/>
      <c r="Q20" s="86"/>
      <c r="R20" s="86"/>
      <c r="S20" s="86"/>
      <c r="T20" s="86"/>
      <c r="U20" s="86"/>
      <c r="V20" s="86"/>
      <c r="W20" s="86"/>
      <c r="X20" s="86"/>
      <c r="Y20" s="86"/>
      <c r="Z20" s="86"/>
      <c r="AA20" s="86"/>
      <c r="AB20" s="86"/>
      <c r="AC20" s="86"/>
    </row>
    <row r="21" spans="1:29">
      <c r="A21" s="321" t="s">
        <v>102</v>
      </c>
      <c r="B21" s="322" t="s">
        <v>103</v>
      </c>
      <c r="C21" s="321" t="s">
        <v>104</v>
      </c>
      <c r="D21" s="86"/>
      <c r="E21" s="86"/>
      <c r="F21" s="86"/>
      <c r="G21" s="86"/>
      <c r="H21" s="86">
        <v>0</v>
      </c>
      <c r="I21" s="86">
        <v>0</v>
      </c>
      <c r="J21" s="86"/>
      <c r="K21" s="86"/>
      <c r="L21" s="86"/>
      <c r="M21" s="86"/>
      <c r="N21" s="86"/>
      <c r="O21" s="86"/>
      <c r="P21" s="86"/>
      <c r="Q21" s="86"/>
      <c r="R21" s="86"/>
      <c r="S21" s="86"/>
      <c r="T21" s="86"/>
      <c r="U21" s="86"/>
      <c r="V21" s="86"/>
      <c r="W21" s="86"/>
      <c r="X21" s="86"/>
      <c r="Y21" s="86"/>
      <c r="Z21" s="86"/>
      <c r="AA21" s="86"/>
      <c r="AB21" s="86"/>
      <c r="AC21" s="86"/>
    </row>
    <row r="22" spans="1:29">
      <c r="A22" s="321" t="s">
        <v>105</v>
      </c>
      <c r="B22" s="322" t="s">
        <v>106</v>
      </c>
      <c r="C22" s="321" t="s">
        <v>107</v>
      </c>
      <c r="D22" s="86"/>
      <c r="E22" s="86"/>
      <c r="F22" s="86"/>
      <c r="G22" s="86"/>
      <c r="H22" s="86">
        <v>0.22800000000000001</v>
      </c>
      <c r="I22" s="86">
        <v>1.7083949629323248E-3</v>
      </c>
      <c r="J22" s="86"/>
      <c r="K22" s="86"/>
      <c r="L22" s="86"/>
      <c r="M22" s="86"/>
      <c r="N22" s="86"/>
      <c r="O22" s="86"/>
      <c r="P22" s="86"/>
      <c r="Q22" s="86"/>
      <c r="R22" s="86"/>
      <c r="S22" s="86"/>
      <c r="T22" s="86"/>
      <c r="U22" s="86"/>
      <c r="V22" s="86"/>
      <c r="W22" s="86"/>
      <c r="X22" s="86"/>
      <c r="Y22" s="86"/>
      <c r="Z22" s="86"/>
      <c r="AA22" s="86"/>
      <c r="AB22" s="86"/>
      <c r="AC22" s="86"/>
    </row>
    <row r="23" spans="1:29">
      <c r="A23" s="329">
        <v>2</v>
      </c>
      <c r="B23" s="320" t="s">
        <v>108</v>
      </c>
      <c r="C23" s="319" t="s">
        <v>109</v>
      </c>
      <c r="D23" s="85">
        <v>0</v>
      </c>
      <c r="E23" s="85">
        <v>0</v>
      </c>
      <c r="F23" s="85">
        <v>0</v>
      </c>
      <c r="G23" s="85">
        <v>0</v>
      </c>
      <c r="H23" s="85">
        <v>1072.6331697999999</v>
      </c>
      <c r="I23" s="85">
        <v>8.0371978261423394</v>
      </c>
      <c r="J23" s="85">
        <v>0</v>
      </c>
      <c r="K23" s="85">
        <v>0</v>
      </c>
      <c r="L23" s="85">
        <v>0</v>
      </c>
      <c r="M23" s="85">
        <v>0</v>
      </c>
      <c r="N23" s="85">
        <v>18.021587199999999</v>
      </c>
      <c r="O23" s="85">
        <v>0.1350350385812529</v>
      </c>
      <c r="P23" s="85">
        <v>0</v>
      </c>
      <c r="Q23" s="85">
        <v>0</v>
      </c>
      <c r="R23" s="85">
        <v>0</v>
      </c>
      <c r="S23" s="85">
        <v>0</v>
      </c>
      <c r="T23" s="85">
        <v>496.880627</v>
      </c>
      <c r="U23" s="85">
        <v>3.7231068436204184</v>
      </c>
      <c r="V23" s="85">
        <v>0</v>
      </c>
      <c r="W23" s="85">
        <v>0</v>
      </c>
      <c r="X23" s="85">
        <v>170.35227460000002</v>
      </c>
      <c r="Y23" s="85">
        <v>1.2764428414504572</v>
      </c>
      <c r="Z23" s="85">
        <v>245.83542000000003</v>
      </c>
      <c r="AA23" s="85">
        <v>1.8420350580629499</v>
      </c>
      <c r="AB23" s="85">
        <v>7.7</v>
      </c>
      <c r="AC23" s="85">
        <v>5.7695794800784649E-2</v>
      </c>
    </row>
    <row r="24" spans="1:29">
      <c r="A24" s="321" t="s">
        <v>110</v>
      </c>
      <c r="B24" s="322" t="s">
        <v>111</v>
      </c>
      <c r="C24" s="321" t="s">
        <v>112</v>
      </c>
      <c r="D24" s="86"/>
      <c r="E24" s="86"/>
      <c r="F24" s="86"/>
      <c r="G24" s="86"/>
      <c r="H24" s="86">
        <v>93.911999999999992</v>
      </c>
      <c r="I24" s="86">
        <v>0.70367889367938796</v>
      </c>
      <c r="J24" s="86"/>
      <c r="K24" s="86"/>
      <c r="L24" s="86"/>
      <c r="M24" s="86"/>
      <c r="N24" s="86"/>
      <c r="O24" s="86"/>
      <c r="P24" s="86"/>
      <c r="Q24" s="86"/>
      <c r="R24" s="86"/>
      <c r="S24" s="86"/>
      <c r="T24" s="86"/>
      <c r="U24" s="86"/>
      <c r="V24" s="86"/>
      <c r="W24" s="86"/>
      <c r="X24" s="86"/>
      <c r="Y24" s="86"/>
      <c r="Z24" s="86"/>
      <c r="AA24" s="86"/>
      <c r="AB24" s="86"/>
      <c r="AC24" s="86"/>
    </row>
    <row r="25" spans="1:29">
      <c r="A25" s="321" t="s">
        <v>113</v>
      </c>
      <c r="B25" s="322" t="s">
        <v>114</v>
      </c>
      <c r="C25" s="321" t="s">
        <v>115</v>
      </c>
      <c r="D25" s="86"/>
      <c r="E25" s="86"/>
      <c r="F25" s="86"/>
      <c r="G25" s="86"/>
      <c r="H25" s="86">
        <v>20.866999999999997</v>
      </c>
      <c r="I25" s="86">
        <v>0.1563556039101264</v>
      </c>
      <c r="J25" s="86"/>
      <c r="K25" s="86"/>
      <c r="L25" s="86"/>
      <c r="M25" s="86"/>
      <c r="N25" s="86"/>
      <c r="O25" s="86"/>
      <c r="P25" s="86"/>
      <c r="Q25" s="86"/>
      <c r="R25" s="86"/>
      <c r="S25" s="86"/>
      <c r="T25" s="86"/>
      <c r="U25" s="86"/>
      <c r="V25" s="86"/>
      <c r="W25" s="86"/>
      <c r="X25" s="86"/>
      <c r="Y25" s="86"/>
      <c r="Z25" s="86"/>
      <c r="AA25" s="86"/>
      <c r="AB25" s="86"/>
      <c r="AC25" s="86"/>
    </row>
    <row r="26" spans="1:29">
      <c r="A26" s="321" t="s">
        <v>116</v>
      </c>
      <c r="B26" s="322" t="s">
        <v>117</v>
      </c>
      <c r="C26" s="321" t="s">
        <v>118</v>
      </c>
      <c r="D26" s="86"/>
      <c r="E26" s="86"/>
      <c r="F26" s="86"/>
      <c r="G26" s="86"/>
      <c r="H26" s="86">
        <v>0</v>
      </c>
      <c r="I26" s="86">
        <v>0</v>
      </c>
      <c r="J26" s="86"/>
      <c r="K26" s="86"/>
      <c r="L26" s="86"/>
      <c r="M26" s="86"/>
      <c r="N26" s="86"/>
      <c r="O26" s="86"/>
      <c r="P26" s="86"/>
      <c r="Q26" s="86"/>
      <c r="R26" s="86">
        <v>0</v>
      </c>
      <c r="S26" s="86">
        <v>0</v>
      </c>
      <c r="T26" s="86"/>
      <c r="U26" s="86"/>
      <c r="V26" s="86"/>
      <c r="W26" s="86"/>
      <c r="X26" s="86"/>
      <c r="Y26" s="86"/>
      <c r="Z26" s="86"/>
      <c r="AA26" s="86"/>
      <c r="AB26" s="86"/>
      <c r="AC26" s="86"/>
    </row>
    <row r="27" spans="1:29">
      <c r="A27" s="321" t="s">
        <v>119</v>
      </c>
      <c r="B27" s="322" t="s">
        <v>120</v>
      </c>
      <c r="C27" s="321" t="s">
        <v>121</v>
      </c>
      <c r="D27" s="86"/>
      <c r="E27" s="86"/>
      <c r="F27" s="86"/>
      <c r="G27" s="86"/>
      <c r="H27" s="86">
        <v>0</v>
      </c>
      <c r="I27" s="86">
        <v>0</v>
      </c>
      <c r="J27" s="86"/>
      <c r="K27" s="86"/>
      <c r="L27" s="86"/>
      <c r="M27" s="86"/>
      <c r="N27" s="86"/>
      <c r="O27" s="86"/>
      <c r="P27" s="86"/>
      <c r="Q27" s="86"/>
      <c r="R27" s="86">
        <v>0</v>
      </c>
      <c r="S27" s="86">
        <v>0</v>
      </c>
      <c r="T27" s="86"/>
      <c r="U27" s="86"/>
      <c r="V27" s="86"/>
      <c r="W27" s="86"/>
      <c r="X27" s="86"/>
      <c r="Y27" s="86"/>
      <c r="Z27" s="86"/>
      <c r="AA27" s="86"/>
      <c r="AB27" s="86"/>
      <c r="AC27" s="86"/>
    </row>
    <row r="28" spans="1:29">
      <c r="A28" s="321" t="s">
        <v>122</v>
      </c>
      <c r="B28" s="322" t="s">
        <v>123</v>
      </c>
      <c r="C28" s="321" t="s">
        <v>124</v>
      </c>
      <c r="D28" s="86"/>
      <c r="E28" s="86"/>
      <c r="F28" s="86"/>
      <c r="G28" s="86"/>
      <c r="H28" s="86">
        <v>52.1882746</v>
      </c>
      <c r="I28" s="86">
        <v>0.39104467302968854</v>
      </c>
      <c r="J28" s="86"/>
      <c r="K28" s="86"/>
      <c r="L28" s="86"/>
      <c r="M28" s="86"/>
      <c r="N28" s="86"/>
      <c r="O28" s="86"/>
      <c r="P28" s="86"/>
      <c r="Q28" s="86"/>
      <c r="R28" s="86"/>
      <c r="S28" s="86"/>
      <c r="T28" s="86"/>
      <c r="U28" s="86"/>
      <c r="V28" s="86"/>
      <c r="W28" s="86"/>
      <c r="X28" s="86">
        <v>170.35227460000002</v>
      </c>
      <c r="Y28" s="86">
        <v>1.2764428414504572</v>
      </c>
      <c r="Z28" s="86"/>
      <c r="AA28" s="86"/>
      <c r="AB28" s="86"/>
      <c r="AC28" s="86"/>
    </row>
    <row r="29" spans="1:29">
      <c r="A29" s="321" t="s">
        <v>125</v>
      </c>
      <c r="B29" s="322" t="s">
        <v>126</v>
      </c>
      <c r="C29" s="321" t="s">
        <v>127</v>
      </c>
      <c r="D29" s="86"/>
      <c r="E29" s="86"/>
      <c r="F29" s="86"/>
      <c r="G29" s="86"/>
      <c r="H29" s="86">
        <v>5.65</v>
      </c>
      <c r="I29" s="86">
        <v>4.233522605512121E-2</v>
      </c>
      <c r="J29" s="86"/>
      <c r="K29" s="86"/>
      <c r="L29" s="86"/>
      <c r="M29" s="86"/>
      <c r="N29" s="86"/>
      <c r="O29" s="86"/>
      <c r="P29" s="86"/>
      <c r="Q29" s="86"/>
      <c r="R29" s="86"/>
      <c r="S29" s="86"/>
      <c r="T29" s="86"/>
      <c r="U29" s="86"/>
      <c r="V29" s="86"/>
      <c r="W29" s="86"/>
      <c r="X29" s="86"/>
      <c r="Y29" s="86"/>
      <c r="Z29" s="86"/>
      <c r="AA29" s="86"/>
      <c r="AB29" s="86">
        <v>7.7</v>
      </c>
      <c r="AC29" s="86">
        <v>5.7695794800784649E-2</v>
      </c>
    </row>
    <row r="30" spans="1:29">
      <c r="A30" s="321" t="s">
        <v>128</v>
      </c>
      <c r="B30" s="322" t="s">
        <v>129</v>
      </c>
      <c r="C30" s="321" t="s">
        <v>130</v>
      </c>
      <c r="D30" s="86"/>
      <c r="E30" s="86"/>
      <c r="F30" s="86"/>
      <c r="G30" s="86"/>
      <c r="H30" s="86">
        <v>0</v>
      </c>
      <c r="I30" s="86">
        <v>0</v>
      </c>
      <c r="J30" s="86"/>
      <c r="K30" s="86"/>
      <c r="L30" s="86"/>
      <c r="M30" s="86"/>
      <c r="N30" s="86"/>
      <c r="O30" s="86"/>
      <c r="P30" s="86"/>
      <c r="Q30" s="86"/>
      <c r="R30" s="86"/>
      <c r="S30" s="86"/>
      <c r="T30" s="86"/>
      <c r="U30" s="86"/>
      <c r="V30" s="86"/>
      <c r="W30" s="86"/>
      <c r="X30" s="86"/>
      <c r="Y30" s="86"/>
      <c r="Z30" s="86"/>
      <c r="AA30" s="86"/>
      <c r="AB30" s="86"/>
      <c r="AC30" s="86"/>
    </row>
    <row r="31" spans="1:29">
      <c r="A31" s="321" t="s">
        <v>235</v>
      </c>
      <c r="B31" s="322" t="s">
        <v>132</v>
      </c>
      <c r="C31" s="321" t="s">
        <v>133</v>
      </c>
      <c r="D31" s="86"/>
      <c r="E31" s="86"/>
      <c r="F31" s="86"/>
      <c r="G31" s="86"/>
      <c r="H31" s="86">
        <v>16.611000000000001</v>
      </c>
      <c r="I31" s="86">
        <v>0.12446556460205635</v>
      </c>
      <c r="J31" s="86"/>
      <c r="K31" s="86"/>
      <c r="L31" s="86"/>
      <c r="M31" s="86"/>
      <c r="N31" s="86"/>
      <c r="O31" s="86"/>
      <c r="P31" s="86"/>
      <c r="Q31" s="86"/>
      <c r="R31" s="86"/>
      <c r="S31" s="86"/>
      <c r="T31" s="86"/>
      <c r="U31" s="86"/>
      <c r="V31" s="86"/>
      <c r="W31" s="86"/>
      <c r="X31" s="86"/>
      <c r="Y31" s="86"/>
      <c r="Z31" s="86"/>
      <c r="AA31" s="86"/>
      <c r="AB31" s="86"/>
      <c r="AC31" s="86"/>
    </row>
    <row r="32" spans="1:29" ht="31.5">
      <c r="A32" s="321" t="s">
        <v>134</v>
      </c>
      <c r="B32" s="328" t="s">
        <v>135</v>
      </c>
      <c r="C32" s="321" t="s">
        <v>136</v>
      </c>
      <c r="D32" s="86">
        <v>0</v>
      </c>
      <c r="E32" s="86">
        <v>0</v>
      </c>
      <c r="F32" s="86">
        <v>0</v>
      </c>
      <c r="G32" s="86">
        <v>0</v>
      </c>
      <c r="H32" s="86">
        <v>279.60476139999992</v>
      </c>
      <c r="I32" s="86">
        <v>2.0950673946826948</v>
      </c>
      <c r="J32" s="86">
        <v>0</v>
      </c>
      <c r="K32" s="86">
        <v>0</v>
      </c>
      <c r="L32" s="86">
        <v>0</v>
      </c>
      <c r="M32" s="86">
        <v>0</v>
      </c>
      <c r="N32" s="86">
        <v>0.45000000000000007</v>
      </c>
      <c r="O32" s="86">
        <v>3.3718321636822201E-3</v>
      </c>
      <c r="P32" s="86">
        <v>0</v>
      </c>
      <c r="Q32" s="86">
        <v>0</v>
      </c>
      <c r="R32" s="86">
        <v>0</v>
      </c>
      <c r="S32" s="86">
        <v>0</v>
      </c>
      <c r="T32" s="86">
        <v>0</v>
      </c>
      <c r="U32" s="86">
        <v>0</v>
      </c>
      <c r="V32" s="86">
        <v>0</v>
      </c>
      <c r="W32" s="86">
        <v>0</v>
      </c>
      <c r="X32" s="86">
        <v>0</v>
      </c>
      <c r="Y32" s="86">
        <v>0</v>
      </c>
      <c r="Z32" s="86">
        <v>0</v>
      </c>
      <c r="AA32" s="86">
        <v>0</v>
      </c>
      <c r="AB32" s="86">
        <v>0</v>
      </c>
      <c r="AC32" s="86">
        <v>0</v>
      </c>
    </row>
    <row r="33" spans="1:29">
      <c r="A33" s="324" t="s">
        <v>354</v>
      </c>
      <c r="B33" s="218" t="s">
        <v>137</v>
      </c>
      <c r="C33" s="323" t="s">
        <v>138</v>
      </c>
      <c r="D33" s="88"/>
      <c r="E33" s="88"/>
      <c r="F33" s="88"/>
      <c r="G33" s="88"/>
      <c r="H33" s="86">
        <v>178.74964459999998</v>
      </c>
      <c r="I33" s="86">
        <v>1.3393640020201019</v>
      </c>
      <c r="J33" s="86"/>
      <c r="K33" s="86"/>
      <c r="L33" s="86"/>
      <c r="M33" s="86"/>
      <c r="N33" s="86"/>
      <c r="O33" s="86"/>
      <c r="P33" s="86"/>
      <c r="Q33" s="86"/>
      <c r="R33" s="86"/>
      <c r="S33" s="86"/>
      <c r="T33" s="86"/>
      <c r="U33" s="86"/>
      <c r="V33" s="86"/>
      <c r="W33" s="86"/>
      <c r="X33" s="86"/>
      <c r="Y33" s="86"/>
      <c r="Z33" s="86"/>
      <c r="AA33" s="86"/>
      <c r="AB33" s="86"/>
      <c r="AC33" s="86"/>
    </row>
    <row r="34" spans="1:29">
      <c r="A34" s="324" t="s">
        <v>355</v>
      </c>
      <c r="B34" s="218" t="s">
        <v>139</v>
      </c>
      <c r="C34" s="323" t="s">
        <v>140</v>
      </c>
      <c r="D34" s="88"/>
      <c r="E34" s="88"/>
      <c r="F34" s="88"/>
      <c r="G34" s="88"/>
      <c r="H34" s="86">
        <v>11.372999999999999</v>
      </c>
      <c r="I34" s="86">
        <v>8.5217438216795297E-2</v>
      </c>
      <c r="J34" s="86"/>
      <c r="K34" s="86"/>
      <c r="L34" s="86"/>
      <c r="M34" s="86"/>
      <c r="N34" s="86"/>
      <c r="O34" s="86"/>
      <c r="P34" s="86"/>
      <c r="Q34" s="86"/>
      <c r="R34" s="86"/>
      <c r="S34" s="86"/>
      <c r="T34" s="86"/>
      <c r="U34" s="86"/>
      <c r="V34" s="86"/>
      <c r="W34" s="86"/>
      <c r="X34" s="86"/>
      <c r="Y34" s="86"/>
      <c r="Z34" s="86"/>
      <c r="AA34" s="86"/>
      <c r="AB34" s="86"/>
      <c r="AC34" s="86"/>
    </row>
    <row r="35" spans="1:29">
      <c r="A35" s="324" t="s">
        <v>356</v>
      </c>
      <c r="B35" s="218" t="s">
        <v>141</v>
      </c>
      <c r="C35" s="323" t="s">
        <v>142</v>
      </c>
      <c r="D35" s="88"/>
      <c r="E35" s="88"/>
      <c r="F35" s="88"/>
      <c r="G35" s="88"/>
      <c r="H35" s="86">
        <v>4.6560000000000006</v>
      </c>
      <c r="I35" s="86">
        <v>3.4887223453565375E-2</v>
      </c>
      <c r="J35" s="86"/>
      <c r="K35" s="86"/>
      <c r="L35" s="86"/>
      <c r="M35" s="86"/>
      <c r="N35" s="86"/>
      <c r="O35" s="86"/>
      <c r="P35" s="86"/>
      <c r="Q35" s="86"/>
      <c r="R35" s="86"/>
      <c r="S35" s="86"/>
      <c r="T35" s="86"/>
      <c r="U35" s="86"/>
      <c r="V35" s="86"/>
      <c r="W35" s="86"/>
      <c r="X35" s="86"/>
      <c r="Y35" s="86"/>
      <c r="Z35" s="86"/>
      <c r="AA35" s="86"/>
      <c r="AB35" s="86"/>
      <c r="AC35" s="86"/>
    </row>
    <row r="36" spans="1:29">
      <c r="A36" s="324" t="s">
        <v>357</v>
      </c>
      <c r="B36" s="218" t="s">
        <v>337</v>
      </c>
      <c r="C36" s="323" t="s">
        <v>144</v>
      </c>
      <c r="D36" s="88"/>
      <c r="E36" s="88"/>
      <c r="F36" s="88"/>
      <c r="G36" s="88"/>
      <c r="H36" s="86">
        <v>11.7362</v>
      </c>
      <c r="I36" s="86">
        <v>8.7938881420905043E-2</v>
      </c>
      <c r="J36" s="86"/>
      <c r="K36" s="86"/>
      <c r="L36" s="86"/>
      <c r="M36" s="86"/>
      <c r="N36" s="86"/>
      <c r="O36" s="86"/>
      <c r="P36" s="86"/>
      <c r="Q36" s="86"/>
      <c r="R36" s="86"/>
      <c r="S36" s="86"/>
      <c r="T36" s="86"/>
      <c r="U36" s="86"/>
      <c r="V36" s="86"/>
      <c r="W36" s="86"/>
      <c r="X36" s="86"/>
      <c r="Y36" s="86"/>
      <c r="Z36" s="86"/>
      <c r="AA36" s="86"/>
      <c r="AB36" s="86"/>
      <c r="AC36" s="86"/>
    </row>
    <row r="37" spans="1:29">
      <c r="A37" s="324" t="s">
        <v>358</v>
      </c>
      <c r="B37" s="218" t="s">
        <v>338</v>
      </c>
      <c r="C37" s="323" t="s">
        <v>146</v>
      </c>
      <c r="D37" s="88"/>
      <c r="E37" s="88"/>
      <c r="F37" s="88"/>
      <c r="G37" s="88"/>
      <c r="H37" s="86">
        <v>27.8875168</v>
      </c>
      <c r="I37" s="86">
        <v>0.20896005802548503</v>
      </c>
      <c r="J37" s="86"/>
      <c r="K37" s="86"/>
      <c r="L37" s="86"/>
      <c r="M37" s="86"/>
      <c r="N37" s="86"/>
      <c r="O37" s="86"/>
      <c r="P37" s="86"/>
      <c r="Q37" s="86"/>
      <c r="R37" s="86"/>
      <c r="S37" s="86"/>
      <c r="T37" s="86"/>
      <c r="U37" s="86"/>
      <c r="V37" s="86"/>
      <c r="W37" s="86"/>
      <c r="X37" s="86"/>
      <c r="Y37" s="86"/>
      <c r="Z37" s="86"/>
      <c r="AA37" s="86"/>
      <c r="AB37" s="86"/>
      <c r="AC37" s="86"/>
    </row>
    <row r="38" spans="1:29">
      <c r="A38" s="324" t="s">
        <v>359</v>
      </c>
      <c r="B38" s="218" t="s">
        <v>339</v>
      </c>
      <c r="C38" s="323" t="s">
        <v>148</v>
      </c>
      <c r="D38" s="88"/>
      <c r="E38" s="88"/>
      <c r="F38" s="88"/>
      <c r="G38" s="88"/>
      <c r="H38" s="86">
        <v>3.4399999999999991</v>
      </c>
      <c r="I38" s="86">
        <v>2.577578365125963E-2</v>
      </c>
      <c r="J38" s="86"/>
      <c r="K38" s="86"/>
      <c r="L38" s="86"/>
      <c r="M38" s="86"/>
      <c r="N38" s="86"/>
      <c r="O38" s="86"/>
      <c r="P38" s="86"/>
      <c r="Q38" s="86"/>
      <c r="R38" s="86"/>
      <c r="S38" s="86"/>
      <c r="T38" s="86"/>
      <c r="U38" s="86"/>
      <c r="V38" s="86"/>
      <c r="W38" s="86"/>
      <c r="X38" s="86"/>
      <c r="Y38" s="86"/>
      <c r="Z38" s="86"/>
      <c r="AA38" s="86"/>
      <c r="AB38" s="86"/>
      <c r="AC38" s="86"/>
    </row>
    <row r="39" spans="1:29">
      <c r="A39" s="324" t="s">
        <v>360</v>
      </c>
      <c r="B39" s="218" t="s">
        <v>149</v>
      </c>
      <c r="C39" s="323" t="s">
        <v>150</v>
      </c>
      <c r="D39" s="88"/>
      <c r="E39" s="88"/>
      <c r="F39" s="88"/>
      <c r="G39" s="88"/>
      <c r="H39" s="86">
        <v>14.9504</v>
      </c>
      <c r="I39" s="86">
        <v>0.11202275462203258</v>
      </c>
      <c r="J39" s="86"/>
      <c r="K39" s="86"/>
      <c r="L39" s="86"/>
      <c r="M39" s="86"/>
      <c r="N39" s="86"/>
      <c r="O39" s="86"/>
      <c r="P39" s="86"/>
      <c r="Q39" s="86"/>
      <c r="R39" s="86"/>
      <c r="S39" s="86"/>
      <c r="T39" s="86"/>
      <c r="U39" s="86"/>
      <c r="V39" s="86"/>
      <c r="W39" s="86"/>
      <c r="X39" s="86"/>
      <c r="Y39" s="86"/>
      <c r="Z39" s="86"/>
      <c r="AA39" s="86"/>
      <c r="AB39" s="86"/>
      <c r="AC39" s="86"/>
    </row>
    <row r="40" spans="1:29">
      <c r="A40" s="324" t="s">
        <v>361</v>
      </c>
      <c r="B40" s="218" t="s">
        <v>151</v>
      </c>
      <c r="C40" s="323" t="s">
        <v>152</v>
      </c>
      <c r="D40" s="88"/>
      <c r="E40" s="88"/>
      <c r="F40" s="88"/>
      <c r="G40" s="88"/>
      <c r="H40" s="86">
        <v>1.04</v>
      </c>
      <c r="I40" s="86">
        <v>7.7926787782877979E-3</v>
      </c>
      <c r="J40" s="86"/>
      <c r="K40" s="86"/>
      <c r="L40" s="86"/>
      <c r="M40" s="86"/>
      <c r="N40" s="86"/>
      <c r="O40" s="86"/>
      <c r="P40" s="86"/>
      <c r="Q40" s="86"/>
      <c r="R40" s="86"/>
      <c r="S40" s="86"/>
      <c r="T40" s="86"/>
      <c r="U40" s="86"/>
      <c r="V40" s="86"/>
      <c r="W40" s="86"/>
      <c r="X40" s="86"/>
      <c r="Y40" s="86"/>
      <c r="Z40" s="86"/>
      <c r="AA40" s="86"/>
      <c r="AB40" s="86"/>
      <c r="AC40" s="86"/>
    </row>
    <row r="41" spans="1:29">
      <c r="A41" s="324" t="s">
        <v>362</v>
      </c>
      <c r="B41" s="327" t="s">
        <v>153</v>
      </c>
      <c r="C41" s="323" t="s">
        <v>154</v>
      </c>
      <c r="D41" s="88"/>
      <c r="E41" s="88"/>
      <c r="F41" s="88"/>
      <c r="G41" s="88"/>
      <c r="H41" s="86">
        <v>2.2999999999999998</v>
      </c>
      <c r="I41" s="86">
        <v>1.7233808836598013E-2</v>
      </c>
      <c r="J41" s="86"/>
      <c r="K41" s="86"/>
      <c r="L41" s="86"/>
      <c r="M41" s="86"/>
      <c r="N41" s="86"/>
      <c r="O41" s="86"/>
      <c r="P41" s="86"/>
      <c r="Q41" s="86"/>
      <c r="R41" s="86"/>
      <c r="S41" s="86"/>
      <c r="T41" s="86"/>
      <c r="U41" s="86"/>
      <c r="V41" s="86"/>
      <c r="W41" s="86"/>
      <c r="X41" s="86"/>
      <c r="Y41" s="86"/>
      <c r="Z41" s="86"/>
      <c r="AA41" s="86"/>
      <c r="AB41" s="86"/>
      <c r="AC41" s="86"/>
    </row>
    <row r="42" spans="1:29" ht="31.5">
      <c r="A42" s="324" t="s">
        <v>363</v>
      </c>
      <c r="B42" s="326" t="s">
        <v>155</v>
      </c>
      <c r="C42" s="325" t="s">
        <v>156</v>
      </c>
      <c r="D42" s="89"/>
      <c r="E42" s="89"/>
      <c r="F42" s="89"/>
      <c r="G42" s="89"/>
      <c r="H42" s="86">
        <v>0.45000000000000007</v>
      </c>
      <c r="I42" s="86">
        <v>3.3718321636822201E-3</v>
      </c>
      <c r="J42" s="86"/>
      <c r="K42" s="86"/>
      <c r="L42" s="86"/>
      <c r="M42" s="86"/>
      <c r="N42" s="86">
        <v>0.45000000000000007</v>
      </c>
      <c r="O42" s="86">
        <v>3.3718321636822201E-3</v>
      </c>
      <c r="P42" s="86"/>
      <c r="Q42" s="86"/>
      <c r="R42" s="86"/>
      <c r="S42" s="86"/>
      <c r="T42" s="86"/>
      <c r="U42" s="86"/>
      <c r="V42" s="86"/>
      <c r="W42" s="86"/>
      <c r="X42" s="86"/>
      <c r="Y42" s="86"/>
      <c r="Z42" s="86"/>
      <c r="AA42" s="86"/>
      <c r="AB42" s="86"/>
      <c r="AC42" s="86"/>
    </row>
    <row r="43" spans="1:29">
      <c r="A43" s="324" t="s">
        <v>364</v>
      </c>
      <c r="B43" s="326" t="s">
        <v>157</v>
      </c>
      <c r="C43" s="325" t="s">
        <v>158</v>
      </c>
      <c r="D43" s="89"/>
      <c r="E43" s="89"/>
      <c r="F43" s="89"/>
      <c r="G43" s="89"/>
      <c r="H43" s="86">
        <v>9.5500000000000007</v>
      </c>
      <c r="I43" s="86">
        <v>7.1557771473700446E-2</v>
      </c>
      <c r="J43" s="86"/>
      <c r="K43" s="86"/>
      <c r="L43" s="86"/>
      <c r="M43" s="86"/>
      <c r="N43" s="86"/>
      <c r="O43" s="86"/>
      <c r="P43" s="86"/>
      <c r="Q43" s="86"/>
      <c r="R43" s="86"/>
      <c r="S43" s="86"/>
      <c r="T43" s="86"/>
      <c r="U43" s="86"/>
      <c r="V43" s="86"/>
      <c r="W43" s="86"/>
      <c r="X43" s="86"/>
      <c r="Y43" s="86"/>
      <c r="Z43" s="86"/>
      <c r="AA43" s="86"/>
      <c r="AB43" s="86"/>
      <c r="AC43" s="86"/>
    </row>
    <row r="44" spans="1:29">
      <c r="A44" s="324" t="s">
        <v>365</v>
      </c>
      <c r="B44" s="326" t="s">
        <v>159</v>
      </c>
      <c r="C44" s="325" t="s">
        <v>160</v>
      </c>
      <c r="D44" s="89"/>
      <c r="E44" s="89"/>
      <c r="F44" s="89"/>
      <c r="G44" s="89"/>
      <c r="H44" s="86">
        <v>1.83</v>
      </c>
      <c r="I44" s="86">
        <v>1.371211746564103E-2</v>
      </c>
      <c r="J44" s="86"/>
      <c r="K44" s="86"/>
      <c r="L44" s="86"/>
      <c r="M44" s="86"/>
      <c r="N44" s="86"/>
      <c r="O44" s="86"/>
      <c r="P44" s="86"/>
      <c r="Q44" s="86"/>
      <c r="R44" s="86"/>
      <c r="S44" s="86"/>
      <c r="T44" s="86"/>
      <c r="U44" s="86"/>
      <c r="V44" s="86"/>
      <c r="W44" s="86"/>
      <c r="X44" s="86"/>
      <c r="Y44" s="86"/>
      <c r="Z44" s="86"/>
      <c r="AA44" s="86"/>
      <c r="AB44" s="86"/>
      <c r="AC44" s="86"/>
    </row>
    <row r="45" spans="1:29" ht="47.25">
      <c r="A45" s="324" t="s">
        <v>366</v>
      </c>
      <c r="B45" s="326" t="s">
        <v>161</v>
      </c>
      <c r="C45" s="325" t="s">
        <v>162</v>
      </c>
      <c r="D45" s="89"/>
      <c r="E45" s="89"/>
      <c r="F45" s="89"/>
      <c r="G45" s="89"/>
      <c r="H45" s="86">
        <v>9.0820000000000007</v>
      </c>
      <c r="I45" s="86">
        <v>6.8051066023470941E-2</v>
      </c>
      <c r="J45" s="86"/>
      <c r="K45" s="86"/>
      <c r="L45" s="86"/>
      <c r="M45" s="86"/>
      <c r="N45" s="86"/>
      <c r="O45" s="86"/>
      <c r="P45" s="86"/>
      <c r="Q45" s="86"/>
      <c r="R45" s="86"/>
      <c r="S45" s="86"/>
      <c r="T45" s="86"/>
      <c r="U45" s="86"/>
      <c r="V45" s="86"/>
      <c r="W45" s="86"/>
      <c r="X45" s="86"/>
      <c r="Y45" s="86"/>
      <c r="Z45" s="86"/>
      <c r="AA45" s="86"/>
      <c r="AB45" s="86"/>
      <c r="AC45" s="86"/>
    </row>
    <row r="46" spans="1:29">
      <c r="A46" s="324" t="s">
        <v>367</v>
      </c>
      <c r="B46" s="218" t="s">
        <v>238</v>
      </c>
      <c r="C46" s="323" t="s">
        <v>164</v>
      </c>
      <c r="D46" s="88"/>
      <c r="E46" s="88"/>
      <c r="F46" s="88"/>
      <c r="G46" s="88"/>
      <c r="H46" s="86">
        <v>0</v>
      </c>
      <c r="I46" s="86">
        <v>0</v>
      </c>
      <c r="J46" s="86"/>
      <c r="K46" s="86"/>
      <c r="L46" s="86"/>
      <c r="M46" s="86"/>
      <c r="N46" s="86"/>
      <c r="O46" s="86"/>
      <c r="P46" s="86"/>
      <c r="Q46" s="86"/>
      <c r="R46" s="86"/>
      <c r="S46" s="86"/>
      <c r="T46" s="86"/>
      <c r="U46" s="86"/>
      <c r="V46" s="86"/>
      <c r="W46" s="86"/>
      <c r="X46" s="86"/>
      <c r="Y46" s="86"/>
      <c r="Z46" s="86"/>
      <c r="AA46" s="86"/>
      <c r="AB46" s="86"/>
      <c r="AC46" s="86"/>
    </row>
    <row r="47" spans="1:29">
      <c r="A47" s="324" t="s">
        <v>368</v>
      </c>
      <c r="B47" s="218" t="s">
        <v>239</v>
      </c>
      <c r="C47" s="323" t="s">
        <v>166</v>
      </c>
      <c r="D47" s="88"/>
      <c r="E47" s="88"/>
      <c r="F47" s="88"/>
      <c r="G47" s="88"/>
      <c r="H47" s="86">
        <v>1.56</v>
      </c>
      <c r="I47" s="86">
        <v>1.1689018167431696E-2</v>
      </c>
      <c r="J47" s="86"/>
      <c r="K47" s="86"/>
      <c r="L47" s="86"/>
      <c r="M47" s="86"/>
      <c r="N47" s="86"/>
      <c r="O47" s="86"/>
      <c r="P47" s="86"/>
      <c r="Q47" s="86"/>
      <c r="R47" s="86"/>
      <c r="S47" s="86"/>
      <c r="T47" s="86"/>
      <c r="U47" s="86"/>
      <c r="V47" s="86"/>
      <c r="W47" s="86"/>
      <c r="X47" s="86"/>
      <c r="Y47" s="86"/>
      <c r="Z47" s="86"/>
      <c r="AA47" s="86"/>
      <c r="AB47" s="86"/>
      <c r="AC47" s="86"/>
    </row>
    <row r="48" spans="1:29">
      <c r="A48" s="324" t="s">
        <v>369</v>
      </c>
      <c r="B48" s="218" t="s">
        <v>167</v>
      </c>
      <c r="C48" s="323" t="s">
        <v>168</v>
      </c>
      <c r="D48" s="88"/>
      <c r="E48" s="88"/>
      <c r="F48" s="88"/>
      <c r="G48" s="88"/>
      <c r="H48" s="86">
        <v>1</v>
      </c>
      <c r="I48" s="86">
        <v>7.492960363738266E-3</v>
      </c>
      <c r="J48" s="86"/>
      <c r="K48" s="86"/>
      <c r="L48" s="86"/>
      <c r="M48" s="86"/>
      <c r="N48" s="86"/>
      <c r="O48" s="86"/>
      <c r="P48" s="86"/>
      <c r="Q48" s="86"/>
      <c r="R48" s="86"/>
      <c r="S48" s="86"/>
      <c r="T48" s="86"/>
      <c r="U48" s="86"/>
      <c r="V48" s="86"/>
      <c r="W48" s="86"/>
      <c r="X48" s="86"/>
      <c r="Y48" s="86"/>
      <c r="Z48" s="86"/>
      <c r="AA48" s="86"/>
      <c r="AB48" s="86"/>
      <c r="AC48" s="86"/>
    </row>
    <row r="49" spans="1:43">
      <c r="A49" s="321" t="s">
        <v>340</v>
      </c>
      <c r="B49" s="322" t="s">
        <v>170</v>
      </c>
      <c r="C49" s="321" t="s">
        <v>171</v>
      </c>
      <c r="D49" s="86"/>
      <c r="E49" s="86"/>
      <c r="F49" s="86"/>
      <c r="G49" s="86"/>
      <c r="H49" s="86">
        <v>0</v>
      </c>
      <c r="I49" s="86">
        <v>0</v>
      </c>
      <c r="J49" s="86"/>
      <c r="K49" s="86"/>
      <c r="L49" s="86"/>
      <c r="M49" s="86"/>
      <c r="N49" s="86">
        <v>0</v>
      </c>
      <c r="O49" s="86">
        <v>0</v>
      </c>
      <c r="P49" s="86"/>
      <c r="Q49" s="86"/>
      <c r="R49" s="86"/>
      <c r="S49" s="86"/>
      <c r="T49" s="86"/>
      <c r="U49" s="86"/>
      <c r="V49" s="86"/>
      <c r="W49" s="86"/>
      <c r="X49" s="86"/>
      <c r="Y49" s="86"/>
      <c r="Z49" s="86"/>
      <c r="AA49" s="86"/>
      <c r="AB49" s="86"/>
      <c r="AC49" s="86"/>
    </row>
    <row r="50" spans="1:43">
      <c r="A50" s="321" t="s">
        <v>240</v>
      </c>
      <c r="B50" s="322" t="s">
        <v>173</v>
      </c>
      <c r="C50" s="321" t="s">
        <v>174</v>
      </c>
      <c r="D50" s="86"/>
      <c r="E50" s="86"/>
      <c r="F50" s="86"/>
      <c r="G50" s="86"/>
      <c r="H50" s="86">
        <v>2.4477196000000001</v>
      </c>
      <c r="I50" s="86">
        <v>1.8340665944345285E-2</v>
      </c>
      <c r="J50" s="86"/>
      <c r="K50" s="86"/>
      <c r="L50" s="86"/>
      <c r="M50" s="86"/>
      <c r="N50" s="86"/>
      <c r="O50" s="86"/>
      <c r="P50" s="86"/>
      <c r="Q50" s="86"/>
      <c r="R50" s="86"/>
      <c r="S50" s="86"/>
      <c r="T50" s="86"/>
      <c r="U50" s="86"/>
      <c r="V50" s="86"/>
      <c r="W50" s="86"/>
      <c r="X50" s="86"/>
      <c r="Y50" s="86"/>
      <c r="Z50" s="86"/>
      <c r="AA50" s="86"/>
      <c r="AB50" s="86"/>
      <c r="AC50" s="86"/>
    </row>
    <row r="51" spans="1:43">
      <c r="A51" s="321" t="s">
        <v>175</v>
      </c>
      <c r="B51" s="322" t="s">
        <v>176</v>
      </c>
      <c r="C51" s="321" t="s">
        <v>177</v>
      </c>
      <c r="D51" s="86"/>
      <c r="E51" s="86"/>
      <c r="F51" s="86"/>
      <c r="G51" s="86"/>
      <c r="H51" s="86">
        <v>16.3215872</v>
      </c>
      <c r="I51" s="86">
        <v>0.12229700596289783</v>
      </c>
      <c r="J51" s="86"/>
      <c r="K51" s="86"/>
      <c r="L51" s="86"/>
      <c r="M51" s="86"/>
      <c r="N51" s="86">
        <v>17.5715872</v>
      </c>
      <c r="O51" s="86">
        <v>0.13166320641757068</v>
      </c>
      <c r="P51" s="86"/>
      <c r="Q51" s="86"/>
      <c r="R51" s="86"/>
      <c r="S51" s="86"/>
      <c r="T51" s="86"/>
      <c r="U51" s="86"/>
      <c r="V51" s="86"/>
      <c r="W51" s="86"/>
      <c r="X51" s="86"/>
      <c r="Y51" s="86"/>
      <c r="Z51" s="86"/>
      <c r="AA51" s="86"/>
      <c r="AB51" s="86"/>
      <c r="AC51" s="86"/>
    </row>
    <row r="52" spans="1:43">
      <c r="A52" s="321" t="s">
        <v>341</v>
      </c>
      <c r="B52" s="322" t="s">
        <v>179</v>
      </c>
      <c r="C52" s="321" t="s">
        <v>180</v>
      </c>
      <c r="D52" s="86"/>
      <c r="E52" s="86"/>
      <c r="F52" s="86"/>
      <c r="G52" s="86"/>
      <c r="H52" s="86">
        <v>0</v>
      </c>
      <c r="I52" s="86">
        <v>0</v>
      </c>
      <c r="J52" s="86"/>
      <c r="K52" s="86"/>
      <c r="L52" s="86"/>
      <c r="M52" s="86"/>
      <c r="N52" s="86"/>
      <c r="O52" s="86"/>
      <c r="P52" s="86"/>
      <c r="Q52" s="86"/>
      <c r="R52" s="86"/>
      <c r="S52" s="86"/>
      <c r="T52" s="86"/>
      <c r="U52" s="86"/>
      <c r="V52" s="86"/>
      <c r="W52" s="86"/>
      <c r="X52" s="86"/>
      <c r="Y52" s="86"/>
      <c r="Z52" s="86">
        <v>245.83542000000003</v>
      </c>
      <c r="AA52" s="86">
        <v>1.8420350580629499</v>
      </c>
      <c r="AB52" s="86"/>
      <c r="AC52" s="86"/>
    </row>
    <row r="53" spans="1:43">
      <c r="A53" s="321" t="s">
        <v>342</v>
      </c>
      <c r="B53" s="322" t="s">
        <v>182</v>
      </c>
      <c r="C53" s="321" t="s">
        <v>183</v>
      </c>
      <c r="D53" s="86"/>
      <c r="E53" s="86"/>
      <c r="F53" s="86"/>
      <c r="G53" s="86"/>
      <c r="H53" s="86">
        <v>461.53662700000001</v>
      </c>
      <c r="I53" s="86">
        <v>3.4582756525244527</v>
      </c>
      <c r="J53" s="86"/>
      <c r="K53" s="86"/>
      <c r="L53" s="86"/>
      <c r="M53" s="86"/>
      <c r="N53" s="86"/>
      <c r="O53" s="86"/>
      <c r="P53" s="86"/>
      <c r="Q53" s="86"/>
      <c r="R53" s="86"/>
      <c r="S53" s="86"/>
      <c r="T53" s="86">
        <v>496.880627</v>
      </c>
      <c r="U53" s="86">
        <v>3.7231068436204184</v>
      </c>
      <c r="V53" s="86"/>
      <c r="W53" s="86"/>
      <c r="X53" s="86"/>
      <c r="Y53" s="86"/>
      <c r="Z53" s="86"/>
      <c r="AA53" s="86"/>
      <c r="AB53" s="86"/>
      <c r="AC53" s="86"/>
    </row>
    <row r="54" spans="1:43">
      <c r="A54" s="321" t="s">
        <v>343</v>
      </c>
      <c r="B54" s="322" t="s">
        <v>185</v>
      </c>
      <c r="C54" s="321" t="s">
        <v>186</v>
      </c>
      <c r="D54" s="86"/>
      <c r="E54" s="86"/>
      <c r="F54" s="86"/>
      <c r="G54" s="86"/>
      <c r="H54" s="86">
        <v>18.4208</v>
      </c>
      <c r="I54" s="86">
        <v>0.13802632426834985</v>
      </c>
      <c r="J54" s="86"/>
      <c r="K54" s="86"/>
      <c r="L54" s="86"/>
      <c r="M54" s="86"/>
      <c r="N54" s="86"/>
      <c r="O54" s="86"/>
      <c r="P54" s="86"/>
      <c r="Q54" s="86"/>
      <c r="R54" s="86"/>
      <c r="S54" s="86"/>
      <c r="T54" s="86"/>
      <c r="U54" s="86"/>
      <c r="V54" s="86"/>
      <c r="W54" s="86"/>
      <c r="X54" s="86"/>
      <c r="Y54" s="86"/>
      <c r="Z54" s="86"/>
      <c r="AA54" s="86"/>
      <c r="AB54" s="86"/>
      <c r="AC54" s="86"/>
    </row>
    <row r="55" spans="1:43">
      <c r="A55" s="321" t="s">
        <v>344</v>
      </c>
      <c r="B55" s="322" t="s">
        <v>188</v>
      </c>
      <c r="C55" s="321" t="s">
        <v>189</v>
      </c>
      <c r="D55" s="86"/>
      <c r="E55" s="86"/>
      <c r="F55" s="86"/>
      <c r="G55" s="86"/>
      <c r="H55" s="86">
        <v>3.3923999999999999</v>
      </c>
      <c r="I55" s="86">
        <v>2.5419118737945695E-2</v>
      </c>
      <c r="J55" s="86"/>
      <c r="K55" s="86"/>
      <c r="L55" s="86"/>
      <c r="M55" s="86"/>
      <c r="N55" s="86"/>
      <c r="O55" s="86"/>
      <c r="P55" s="86"/>
      <c r="Q55" s="86"/>
      <c r="R55" s="86"/>
      <c r="S55" s="86"/>
      <c r="T55" s="86"/>
      <c r="U55" s="86"/>
      <c r="V55" s="86"/>
      <c r="W55" s="86"/>
      <c r="X55" s="86"/>
      <c r="Y55" s="86"/>
      <c r="Z55" s="86"/>
      <c r="AA55" s="86"/>
      <c r="AB55" s="86"/>
      <c r="AC55" s="86"/>
    </row>
    <row r="56" spans="1:43">
      <c r="A56" s="321" t="s">
        <v>190</v>
      </c>
      <c r="B56" s="322" t="s">
        <v>191</v>
      </c>
      <c r="C56" s="321" t="s">
        <v>192</v>
      </c>
      <c r="D56" s="86"/>
      <c r="E56" s="86"/>
      <c r="F56" s="86"/>
      <c r="G56" s="86"/>
      <c r="H56" s="86">
        <v>0</v>
      </c>
      <c r="I56" s="86">
        <v>0</v>
      </c>
      <c r="J56" s="86"/>
      <c r="K56" s="86"/>
      <c r="L56" s="86"/>
      <c r="M56" s="86"/>
      <c r="N56" s="86"/>
      <c r="O56" s="86"/>
      <c r="P56" s="86"/>
      <c r="Q56" s="86"/>
      <c r="R56" s="86"/>
      <c r="S56" s="86"/>
      <c r="T56" s="86"/>
      <c r="U56" s="86"/>
      <c r="V56" s="86"/>
      <c r="W56" s="86"/>
      <c r="X56" s="86"/>
      <c r="Y56" s="86"/>
      <c r="Z56" s="86"/>
      <c r="AA56" s="86"/>
      <c r="AB56" s="86"/>
      <c r="AC56" s="86"/>
    </row>
    <row r="57" spans="1:43">
      <c r="A57" s="321" t="s">
        <v>345</v>
      </c>
      <c r="B57" s="322" t="s">
        <v>243</v>
      </c>
      <c r="C57" s="321" t="s">
        <v>195</v>
      </c>
      <c r="D57" s="86"/>
      <c r="E57" s="86"/>
      <c r="F57" s="86"/>
      <c r="G57" s="86"/>
      <c r="H57" s="86">
        <v>0.33</v>
      </c>
      <c r="I57" s="86">
        <v>2.4726769200336279E-3</v>
      </c>
      <c r="J57" s="86"/>
      <c r="K57" s="86"/>
      <c r="L57" s="86"/>
      <c r="M57" s="86"/>
      <c r="N57" s="86"/>
      <c r="O57" s="86"/>
      <c r="P57" s="86"/>
      <c r="Q57" s="86"/>
      <c r="R57" s="86"/>
      <c r="S57" s="86"/>
      <c r="T57" s="86"/>
      <c r="U57" s="86"/>
      <c r="V57" s="86"/>
      <c r="W57" s="86"/>
      <c r="X57" s="86"/>
      <c r="Y57" s="86"/>
      <c r="Z57" s="86"/>
      <c r="AA57" s="86"/>
      <c r="AB57" s="86"/>
      <c r="AC57" s="86"/>
    </row>
    <row r="58" spans="1:43">
      <c r="A58" s="321" t="s">
        <v>346</v>
      </c>
      <c r="B58" s="322" t="s">
        <v>197</v>
      </c>
      <c r="C58" s="321" t="s">
        <v>198</v>
      </c>
      <c r="D58" s="86"/>
      <c r="E58" s="86"/>
      <c r="F58" s="86"/>
      <c r="G58" s="86"/>
      <c r="H58" s="86">
        <v>101.081</v>
      </c>
      <c r="I58" s="86">
        <v>0.75739592652702781</v>
      </c>
      <c r="J58" s="86"/>
      <c r="K58" s="86"/>
      <c r="L58" s="86"/>
      <c r="M58" s="86"/>
      <c r="N58" s="86"/>
      <c r="O58" s="86"/>
      <c r="P58" s="86"/>
      <c r="Q58" s="86"/>
      <c r="R58" s="86"/>
      <c r="S58" s="86"/>
      <c r="T58" s="86"/>
      <c r="U58" s="86"/>
      <c r="V58" s="86"/>
      <c r="W58" s="86"/>
      <c r="X58" s="86"/>
      <c r="Y58" s="86"/>
      <c r="Z58" s="86"/>
      <c r="AA58" s="86"/>
      <c r="AB58" s="86"/>
      <c r="AC58" s="86"/>
    </row>
    <row r="59" spans="1:43">
      <c r="A59" s="321" t="s">
        <v>347</v>
      </c>
      <c r="B59" s="322" t="s">
        <v>200</v>
      </c>
      <c r="C59" s="321" t="s">
        <v>201</v>
      </c>
      <c r="D59" s="86"/>
      <c r="E59" s="86"/>
      <c r="F59" s="86"/>
      <c r="G59" s="86"/>
      <c r="H59" s="86">
        <v>0</v>
      </c>
      <c r="I59" s="86">
        <v>0</v>
      </c>
      <c r="J59" s="86"/>
      <c r="K59" s="86"/>
      <c r="L59" s="86"/>
      <c r="M59" s="86"/>
      <c r="N59" s="86"/>
      <c r="O59" s="86"/>
      <c r="P59" s="86"/>
      <c r="Q59" s="86"/>
      <c r="R59" s="86"/>
      <c r="S59" s="86"/>
      <c r="T59" s="86"/>
      <c r="U59" s="86"/>
      <c r="V59" s="86"/>
      <c r="W59" s="86"/>
      <c r="X59" s="86"/>
      <c r="Y59" s="86"/>
      <c r="Z59" s="86"/>
      <c r="AA59" s="86"/>
      <c r="AB59" s="86"/>
      <c r="AC59" s="86"/>
    </row>
    <row r="60" spans="1:43">
      <c r="A60" s="321" t="s">
        <v>348</v>
      </c>
      <c r="B60" s="322" t="s">
        <v>203</v>
      </c>
      <c r="C60" s="321" t="s">
        <v>204</v>
      </c>
      <c r="D60" s="86"/>
      <c r="E60" s="86"/>
      <c r="F60" s="86"/>
      <c r="G60" s="86"/>
      <c r="H60" s="86">
        <v>0.27</v>
      </c>
      <c r="I60" s="86">
        <v>2.0230992982093322E-3</v>
      </c>
      <c r="J60" s="86"/>
      <c r="K60" s="86"/>
      <c r="L60" s="86"/>
      <c r="M60" s="86"/>
      <c r="N60" s="86"/>
      <c r="O60" s="86"/>
      <c r="P60" s="86"/>
      <c r="Q60" s="86"/>
      <c r="R60" s="86"/>
      <c r="S60" s="86"/>
      <c r="T60" s="86"/>
      <c r="U60" s="86"/>
      <c r="V60" s="86"/>
      <c r="W60" s="86"/>
      <c r="X60" s="86"/>
      <c r="Y60" s="86"/>
      <c r="Z60" s="86"/>
      <c r="AA60" s="86"/>
      <c r="AB60" s="86"/>
      <c r="AC60" s="86"/>
    </row>
    <row r="61" spans="1:43" s="338" customFormat="1">
      <c r="A61" s="319">
        <v>3</v>
      </c>
      <c r="B61" s="320" t="s">
        <v>205</v>
      </c>
      <c r="C61" s="319" t="s">
        <v>206</v>
      </c>
      <c r="D61" s="85"/>
      <c r="E61" s="85"/>
      <c r="F61" s="85"/>
      <c r="G61" s="85"/>
      <c r="H61" s="85">
        <v>92.457999999999998</v>
      </c>
      <c r="I61" s="85">
        <v>0.6927841293105127</v>
      </c>
      <c r="J61" s="85"/>
      <c r="K61" s="85"/>
      <c r="L61" s="85"/>
      <c r="M61" s="85"/>
      <c r="N61" s="85"/>
      <c r="O61" s="85"/>
      <c r="P61" s="85">
        <v>409.02100000000002</v>
      </c>
      <c r="Q61" s="85">
        <v>3.06477814093659</v>
      </c>
      <c r="R61" s="85"/>
      <c r="S61" s="85"/>
      <c r="T61" s="85"/>
      <c r="U61" s="85"/>
      <c r="V61" s="85"/>
      <c r="W61" s="85"/>
      <c r="X61" s="85"/>
      <c r="Y61" s="85"/>
      <c r="Z61" s="85"/>
      <c r="AA61" s="85"/>
      <c r="AB61" s="85"/>
      <c r="AC61" s="85"/>
      <c r="AD61" s="332"/>
      <c r="AE61" s="332"/>
      <c r="AF61" s="332"/>
      <c r="AG61" s="332"/>
      <c r="AH61" s="332"/>
      <c r="AI61" s="332"/>
      <c r="AJ61" s="332"/>
      <c r="AK61" s="332"/>
      <c r="AL61" s="332"/>
      <c r="AM61" s="332"/>
      <c r="AN61" s="332"/>
      <c r="AO61" s="332"/>
      <c r="AP61" s="332"/>
      <c r="AQ61" s="332"/>
    </row>
    <row r="63" spans="1:43">
      <c r="N63" s="336"/>
      <c r="O63" s="219"/>
      <c r="P63" s="219"/>
      <c r="Q63" s="219"/>
    </row>
    <row r="64" spans="1:43">
      <c r="O64" s="336"/>
      <c r="Q64" s="336"/>
    </row>
    <row r="65" spans="15:17" s="334" customFormat="1">
      <c r="O65" s="336"/>
      <c r="P65" s="335"/>
      <c r="Q65" s="336"/>
    </row>
  </sheetData>
  <mergeCells count="44">
    <mergeCell ref="A2:AC2"/>
    <mergeCell ref="Q7:Q8"/>
    <mergeCell ref="R7:R8"/>
    <mergeCell ref="S7:S8"/>
    <mergeCell ref="T7:T8"/>
    <mergeCell ref="AC7:AC8"/>
    <mergeCell ref="U7:U8"/>
    <mergeCell ref="Z7:Z8"/>
    <mergeCell ref="AA7:AA8"/>
    <mergeCell ref="AB7:AB8"/>
    <mergeCell ref="AB5:AC6"/>
    <mergeCell ref="J7:J8"/>
    <mergeCell ref="K7:K8"/>
    <mergeCell ref="L7:L8"/>
    <mergeCell ref="M7:M8"/>
    <mergeCell ref="N7:N8"/>
    <mergeCell ref="R5:S6"/>
    <mergeCell ref="A3:N3"/>
    <mergeCell ref="A5:A8"/>
    <mergeCell ref="B5:B8"/>
    <mergeCell ref="C5:C8"/>
    <mergeCell ref="J5:K6"/>
    <mergeCell ref="L5:M6"/>
    <mergeCell ref="N5:O6"/>
    <mergeCell ref="D5:E6"/>
    <mergeCell ref="H5:I6"/>
    <mergeCell ref="H7:H8"/>
    <mergeCell ref="I7:I8"/>
    <mergeCell ref="T5:U6"/>
    <mergeCell ref="Z5:AA6"/>
    <mergeCell ref="D7:D8"/>
    <mergeCell ref="E7:E8"/>
    <mergeCell ref="F5:G6"/>
    <mergeCell ref="F7:F8"/>
    <mergeCell ref="G7:G8"/>
    <mergeCell ref="V5:W6"/>
    <mergeCell ref="V7:V8"/>
    <mergeCell ref="W7:W8"/>
    <mergeCell ref="X5:Y6"/>
    <mergeCell ref="X7:X8"/>
    <mergeCell ref="Y7:Y8"/>
    <mergeCell ref="O7:O8"/>
    <mergeCell ref="P7:P8"/>
    <mergeCell ref="P5:Q6"/>
  </mergeCells>
  <pageMargins left="0.97" right="0.2" top="0.59" bottom="0.23" header="0.2" footer="0.2"/>
  <pageSetup paperSize="8" orientation="landscape"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BH66"/>
  <sheetViews>
    <sheetView showZeros="0" zoomScale="85" zoomScaleNormal="85" workbookViewId="0">
      <pane xSplit="4" ySplit="6" topLeftCell="E7" activePane="bottomRight" state="frozen"/>
      <selection activeCell="AI35" sqref="AI35"/>
      <selection pane="topRight" activeCell="AI35" sqref="AI35"/>
      <selection pane="bottomLeft" activeCell="AI35" sqref="AI35"/>
      <selection pane="bottomRight" activeCell="G17" sqref="G17"/>
    </sheetView>
  </sheetViews>
  <sheetFormatPr defaultRowHeight="12.75"/>
  <cols>
    <col min="1" max="1" width="6.85546875" style="339" bestFit="1" customWidth="1"/>
    <col min="2" max="2" width="35.7109375" style="342" customWidth="1"/>
    <col min="3" max="3" width="9.28515625" style="339" customWidth="1"/>
    <col min="4" max="4" width="12" style="341" customWidth="1"/>
    <col min="5" max="5" width="11.42578125" style="339" customWidth="1"/>
    <col min="6" max="9" width="9.28515625" style="339" customWidth="1"/>
    <col min="10" max="10" width="11" style="339" customWidth="1"/>
    <col min="11" max="11" width="9.28515625" style="339" customWidth="1"/>
    <col min="12" max="12" width="11.28515625" style="339" customWidth="1"/>
    <col min="13" max="14" width="9.28515625" style="339" customWidth="1"/>
    <col min="15" max="15" width="10.5703125" style="339" customWidth="1"/>
    <col min="16" max="18" width="9.28515625" style="339" customWidth="1"/>
    <col min="19" max="19" width="11" style="339" customWidth="1"/>
    <col min="20" max="28" width="9.28515625" style="339" customWidth="1"/>
    <col min="29" max="44" width="9.28515625" style="340" customWidth="1"/>
    <col min="45" max="56" width="9.28515625" style="339" customWidth="1"/>
    <col min="57" max="57" width="9.85546875" style="339" customWidth="1"/>
    <col min="58" max="58" width="9.42578125" style="339" customWidth="1"/>
    <col min="59" max="59" width="11" style="339" customWidth="1"/>
    <col min="60" max="60" width="10" style="339" hidden="1" customWidth="1"/>
    <col min="61" max="16384" width="9.140625" style="339"/>
  </cols>
  <sheetData>
    <row r="1" spans="1:60">
      <c r="A1" s="386" t="s">
        <v>370</v>
      </c>
      <c r="AF1" s="387"/>
    </row>
    <row r="2" spans="1:60" s="386" customFormat="1">
      <c r="A2" s="445" t="s">
        <v>788</v>
      </c>
      <c r="B2" s="445"/>
      <c r="C2" s="445"/>
      <c r="D2" s="445"/>
      <c r="E2" s="445"/>
      <c r="F2" s="445"/>
      <c r="G2" s="445"/>
      <c r="H2" s="445"/>
      <c r="I2" s="445"/>
      <c r="J2" s="445"/>
      <c r="K2" s="445"/>
      <c r="L2" s="445"/>
      <c r="M2" s="445"/>
      <c r="N2" s="445"/>
      <c r="O2" s="445"/>
      <c r="P2" s="445"/>
      <c r="Q2" s="445"/>
      <c r="R2" s="445"/>
      <c r="S2" s="445"/>
      <c r="T2" s="445"/>
      <c r="U2" s="445"/>
      <c r="V2" s="445"/>
      <c r="W2" s="445"/>
      <c r="X2" s="445"/>
      <c r="Y2" s="445"/>
      <c r="Z2" s="445"/>
      <c r="AA2" s="445"/>
      <c r="AB2" s="445"/>
      <c r="AC2" s="445"/>
      <c r="AD2" s="445"/>
      <c r="AE2" s="445"/>
      <c r="AF2" s="445"/>
      <c r="AG2" s="445"/>
      <c r="AH2" s="445"/>
      <c r="AI2" s="445"/>
      <c r="AJ2" s="445"/>
      <c r="AK2" s="445"/>
      <c r="AL2" s="445"/>
      <c r="AM2" s="445"/>
      <c r="AN2" s="445"/>
      <c r="AO2" s="445"/>
      <c r="AP2" s="445"/>
      <c r="AQ2" s="445"/>
      <c r="AR2" s="445"/>
      <c r="AS2" s="445"/>
      <c r="AT2" s="445"/>
      <c r="AU2" s="445"/>
      <c r="AV2" s="445"/>
      <c r="AW2" s="445"/>
      <c r="AX2" s="445"/>
      <c r="AY2" s="445"/>
      <c r="AZ2" s="445"/>
      <c r="BA2" s="445"/>
      <c r="BB2" s="445"/>
      <c r="BC2" s="445"/>
      <c r="BD2" s="445"/>
      <c r="BE2" s="445"/>
      <c r="BF2" s="445"/>
      <c r="BG2" s="445"/>
    </row>
    <row r="3" spans="1:60" s="386" customFormat="1">
      <c r="A3" s="445"/>
      <c r="B3" s="445"/>
      <c r="C3" s="445"/>
      <c r="D3" s="445"/>
      <c r="E3" s="445"/>
      <c r="F3" s="445"/>
      <c r="G3" s="445"/>
      <c r="H3" s="445"/>
      <c r="I3" s="445"/>
      <c r="J3" s="445"/>
      <c r="K3" s="445"/>
      <c r="L3" s="445"/>
      <c r="M3" s="445"/>
      <c r="N3" s="445"/>
      <c r="O3" s="445"/>
      <c r="P3" s="445"/>
      <c r="Q3" s="445"/>
      <c r="R3" s="445"/>
      <c r="S3" s="445"/>
      <c r="T3" s="445"/>
      <c r="U3" s="445"/>
      <c r="V3" s="445"/>
      <c r="W3" s="445"/>
      <c r="X3" s="445"/>
      <c r="Y3" s="445"/>
      <c r="Z3" s="445"/>
      <c r="AA3" s="445"/>
      <c r="AB3" s="445"/>
      <c r="AC3" s="445"/>
      <c r="AD3" s="445"/>
      <c r="AE3" s="445"/>
      <c r="AF3" s="445"/>
      <c r="AG3" s="445"/>
      <c r="AH3" s="445"/>
      <c r="AI3" s="445"/>
      <c r="AJ3" s="445"/>
      <c r="AK3" s="445"/>
      <c r="AL3" s="445"/>
      <c r="AM3" s="445"/>
      <c r="AN3" s="445"/>
      <c r="AO3" s="445"/>
      <c r="AP3" s="445"/>
      <c r="AQ3" s="445"/>
      <c r="AR3" s="445"/>
      <c r="AS3" s="445"/>
      <c r="AT3" s="445"/>
      <c r="AU3" s="445"/>
      <c r="AV3" s="445"/>
      <c r="AW3" s="445"/>
      <c r="AX3" s="445"/>
      <c r="AY3" s="445"/>
      <c r="AZ3" s="445"/>
      <c r="BA3" s="445"/>
      <c r="BB3" s="445"/>
      <c r="BC3" s="445"/>
      <c r="BD3" s="445"/>
      <c r="BE3" s="445"/>
      <c r="BF3" s="445"/>
      <c r="BG3" s="445"/>
    </row>
    <row r="4" spans="1:60">
      <c r="D4" s="385"/>
      <c r="F4" s="344"/>
      <c r="S4" s="344"/>
      <c r="BF4" s="444" t="s">
        <v>1</v>
      </c>
      <c r="BG4" s="444"/>
      <c r="BH4" s="384"/>
    </row>
    <row r="5" spans="1:60" s="364" customFormat="1" ht="15.75" customHeight="1">
      <c r="A5" s="449" t="s">
        <v>2</v>
      </c>
      <c r="B5" s="449" t="s">
        <v>3</v>
      </c>
      <c r="C5" s="449" t="s">
        <v>4</v>
      </c>
      <c r="D5" s="449" t="s">
        <v>789</v>
      </c>
      <c r="E5" s="446" t="s">
        <v>371</v>
      </c>
      <c r="F5" s="447"/>
      <c r="G5" s="447"/>
      <c r="H5" s="447"/>
      <c r="I5" s="447"/>
      <c r="J5" s="447"/>
      <c r="K5" s="447"/>
      <c r="L5" s="447"/>
      <c r="M5" s="447"/>
      <c r="N5" s="447"/>
      <c r="O5" s="447"/>
      <c r="P5" s="447"/>
      <c r="Q5" s="447"/>
      <c r="R5" s="447"/>
      <c r="S5" s="447"/>
      <c r="T5" s="447"/>
      <c r="U5" s="447"/>
      <c r="V5" s="447"/>
      <c r="W5" s="447"/>
      <c r="X5" s="447"/>
      <c r="Y5" s="447"/>
      <c r="Z5" s="447"/>
      <c r="AA5" s="447"/>
      <c r="AB5" s="447"/>
      <c r="AC5" s="447"/>
      <c r="AD5" s="447"/>
      <c r="AE5" s="447"/>
      <c r="AF5" s="447"/>
      <c r="AG5" s="447"/>
      <c r="AH5" s="447"/>
      <c r="AI5" s="447"/>
      <c r="AJ5" s="447"/>
      <c r="AK5" s="447"/>
      <c r="AL5" s="447"/>
      <c r="AM5" s="447"/>
      <c r="AN5" s="447"/>
      <c r="AO5" s="447"/>
      <c r="AP5" s="447"/>
      <c r="AQ5" s="447"/>
      <c r="AR5" s="447"/>
      <c r="AS5" s="447"/>
      <c r="AT5" s="447"/>
      <c r="AU5" s="447"/>
      <c r="AV5" s="447"/>
      <c r="AW5" s="447"/>
      <c r="AX5" s="447"/>
      <c r="AY5" s="447"/>
      <c r="AZ5" s="447"/>
      <c r="BA5" s="447"/>
      <c r="BB5" s="447"/>
      <c r="BC5" s="447"/>
      <c r="BD5" s="447"/>
      <c r="BE5" s="448"/>
      <c r="BF5" s="449" t="s">
        <v>372</v>
      </c>
      <c r="BG5" s="449" t="s">
        <v>374</v>
      </c>
      <c r="BH5" s="442" t="s">
        <v>373</v>
      </c>
    </row>
    <row r="6" spans="1:60" s="364" customFormat="1" ht="36.75" customHeight="1">
      <c r="A6" s="450"/>
      <c r="B6" s="450"/>
      <c r="C6" s="450"/>
      <c r="D6" s="450"/>
      <c r="E6" s="360" t="s">
        <v>71</v>
      </c>
      <c r="F6" s="360" t="s">
        <v>74</v>
      </c>
      <c r="G6" s="360" t="s">
        <v>77</v>
      </c>
      <c r="H6" s="360" t="s">
        <v>79</v>
      </c>
      <c r="I6" s="360" t="s">
        <v>81</v>
      </c>
      <c r="J6" s="360" t="s">
        <v>84</v>
      </c>
      <c r="K6" s="360" t="s">
        <v>87</v>
      </c>
      <c r="L6" s="360" t="s">
        <v>90</v>
      </c>
      <c r="M6" s="360" t="s">
        <v>93</v>
      </c>
      <c r="N6" s="360" t="s">
        <v>96</v>
      </c>
      <c r="O6" s="360" t="s">
        <v>98</v>
      </c>
      <c r="P6" s="360" t="s">
        <v>101</v>
      </c>
      <c r="Q6" s="360" t="s">
        <v>104</v>
      </c>
      <c r="R6" s="360" t="s">
        <v>107</v>
      </c>
      <c r="S6" s="360" t="s">
        <v>109</v>
      </c>
      <c r="T6" s="360" t="s">
        <v>112</v>
      </c>
      <c r="U6" s="360" t="s">
        <v>115</v>
      </c>
      <c r="V6" s="360" t="s">
        <v>118</v>
      </c>
      <c r="W6" s="360" t="s">
        <v>121</v>
      </c>
      <c r="X6" s="360" t="s">
        <v>124</v>
      </c>
      <c r="Y6" s="360" t="s">
        <v>127</v>
      </c>
      <c r="Z6" s="360" t="s">
        <v>130</v>
      </c>
      <c r="AA6" s="360" t="s">
        <v>133</v>
      </c>
      <c r="AB6" s="360" t="s">
        <v>136</v>
      </c>
      <c r="AC6" s="383" t="s">
        <v>138</v>
      </c>
      <c r="AD6" s="383" t="s">
        <v>140</v>
      </c>
      <c r="AE6" s="383" t="s">
        <v>142</v>
      </c>
      <c r="AF6" s="383" t="s">
        <v>144</v>
      </c>
      <c r="AG6" s="383" t="s">
        <v>146</v>
      </c>
      <c r="AH6" s="383" t="s">
        <v>148</v>
      </c>
      <c r="AI6" s="383" t="s">
        <v>150</v>
      </c>
      <c r="AJ6" s="383" t="s">
        <v>152</v>
      </c>
      <c r="AK6" s="383" t="s">
        <v>154</v>
      </c>
      <c r="AL6" s="360" t="s">
        <v>156</v>
      </c>
      <c r="AM6" s="360" t="s">
        <v>158</v>
      </c>
      <c r="AN6" s="360" t="s">
        <v>160</v>
      </c>
      <c r="AO6" s="360" t="s">
        <v>162</v>
      </c>
      <c r="AP6" s="383" t="s">
        <v>164</v>
      </c>
      <c r="AQ6" s="383" t="s">
        <v>166</v>
      </c>
      <c r="AR6" s="383" t="s">
        <v>168</v>
      </c>
      <c r="AS6" s="360" t="s">
        <v>171</v>
      </c>
      <c r="AT6" s="360" t="s">
        <v>174</v>
      </c>
      <c r="AU6" s="360" t="s">
        <v>177</v>
      </c>
      <c r="AV6" s="360" t="s">
        <v>180</v>
      </c>
      <c r="AW6" s="360" t="s">
        <v>183</v>
      </c>
      <c r="AX6" s="360" t="s">
        <v>186</v>
      </c>
      <c r="AY6" s="360" t="s">
        <v>189</v>
      </c>
      <c r="AZ6" s="360" t="s">
        <v>192</v>
      </c>
      <c r="BA6" s="360" t="s">
        <v>195</v>
      </c>
      <c r="BB6" s="360" t="s">
        <v>198</v>
      </c>
      <c r="BC6" s="360" t="s">
        <v>201</v>
      </c>
      <c r="BD6" s="360" t="s">
        <v>204</v>
      </c>
      <c r="BE6" s="360" t="s">
        <v>206</v>
      </c>
      <c r="BF6" s="450"/>
      <c r="BG6" s="450"/>
      <c r="BH6" s="443"/>
    </row>
    <row r="7" spans="1:60" s="347" customFormat="1" ht="15.75">
      <c r="A7" s="379"/>
      <c r="B7" s="361" t="s">
        <v>69</v>
      </c>
      <c r="C7" s="379"/>
      <c r="D7" s="362">
        <v>13345.86</v>
      </c>
      <c r="E7" s="357">
        <v>10824.8207102</v>
      </c>
      <c r="F7" s="357">
        <v>0</v>
      </c>
      <c r="G7" s="357">
        <v>0</v>
      </c>
      <c r="H7" s="357">
        <v>0</v>
      </c>
      <c r="I7" s="357">
        <v>0</v>
      </c>
      <c r="J7" s="357">
        <v>0</v>
      </c>
      <c r="K7" s="357">
        <v>0</v>
      </c>
      <c r="L7" s="357">
        <v>0</v>
      </c>
      <c r="M7" s="357">
        <v>0</v>
      </c>
      <c r="N7" s="357">
        <v>0</v>
      </c>
      <c r="O7" s="357"/>
      <c r="P7" s="357">
        <v>0</v>
      </c>
      <c r="Q7" s="357">
        <v>0</v>
      </c>
      <c r="R7" s="357">
        <v>0</v>
      </c>
      <c r="S7" s="357">
        <v>2112.0182897999998</v>
      </c>
      <c r="T7" s="357">
        <v>33.059999999999988</v>
      </c>
      <c r="U7" s="357">
        <v>1.3599999999999999</v>
      </c>
      <c r="V7" s="357">
        <v>0</v>
      </c>
      <c r="W7" s="357">
        <v>0</v>
      </c>
      <c r="X7" s="357">
        <v>148.18107459999999</v>
      </c>
      <c r="Y7" s="357">
        <v>0</v>
      </c>
      <c r="Z7" s="357">
        <v>0</v>
      </c>
      <c r="AA7" s="357">
        <v>2.58</v>
      </c>
      <c r="AB7" s="357">
        <v>161.29456139999999</v>
      </c>
      <c r="AC7" s="358">
        <v>39.108944600000008</v>
      </c>
      <c r="AD7" s="358">
        <v>13.748899999999999</v>
      </c>
      <c r="AE7" s="358">
        <v>0</v>
      </c>
      <c r="AF7" s="358">
        <v>5.0421999999999993</v>
      </c>
      <c r="AG7" s="358">
        <v>14.288016799999999</v>
      </c>
      <c r="AH7" s="358">
        <v>0</v>
      </c>
      <c r="AI7" s="358">
        <v>82.102399999999989</v>
      </c>
      <c r="AJ7" s="358">
        <v>0</v>
      </c>
      <c r="AL7" s="357">
        <v>0.30000000000000004</v>
      </c>
      <c r="AM7" s="357">
        <v>6</v>
      </c>
      <c r="AN7" s="357">
        <v>1.05</v>
      </c>
      <c r="AO7" s="357">
        <v>0</v>
      </c>
      <c r="AP7" s="358">
        <v>0</v>
      </c>
      <c r="AQ7" s="358">
        <v>0</v>
      </c>
      <c r="AR7" s="358">
        <v>0</v>
      </c>
      <c r="AS7" s="357">
        <v>0</v>
      </c>
      <c r="AT7" s="357">
        <v>2.4947195999999998</v>
      </c>
      <c r="AU7" s="357">
        <v>10.221587199999998</v>
      </c>
      <c r="AV7" s="357">
        <v>96.84</v>
      </c>
      <c r="AW7" s="357">
        <v>220.10798700000001</v>
      </c>
      <c r="AX7" s="357">
        <v>11.518800000000001</v>
      </c>
      <c r="AY7" s="357">
        <v>5.74E-2</v>
      </c>
      <c r="AZ7" s="357">
        <v>0</v>
      </c>
      <c r="BA7" s="357">
        <v>0</v>
      </c>
      <c r="BB7" s="357">
        <v>0</v>
      </c>
      <c r="BC7" s="357">
        <v>0</v>
      </c>
      <c r="BD7" s="357">
        <v>0</v>
      </c>
      <c r="BE7" s="357">
        <v>409.02100000000002</v>
      </c>
      <c r="BF7" s="357"/>
      <c r="BG7" s="356">
        <v>13345.860000000002</v>
      </c>
      <c r="BH7" s="382"/>
    </row>
    <row r="8" spans="1:60" s="347" customFormat="1" ht="15.75">
      <c r="A8" s="360">
        <v>1</v>
      </c>
      <c r="B8" s="363" t="s">
        <v>70</v>
      </c>
      <c r="C8" s="360" t="s">
        <v>71</v>
      </c>
      <c r="D8" s="362">
        <v>11413.393539999999</v>
      </c>
      <c r="E8" s="357">
        <v>10824.8207102</v>
      </c>
      <c r="F8" s="357">
        <v>0</v>
      </c>
      <c r="G8" s="357">
        <v>0</v>
      </c>
      <c r="H8" s="357">
        <v>0</v>
      </c>
      <c r="I8" s="357">
        <v>0</v>
      </c>
      <c r="J8" s="357">
        <v>0</v>
      </c>
      <c r="K8" s="357">
        <v>0</v>
      </c>
      <c r="L8" s="357">
        <v>0</v>
      </c>
      <c r="M8" s="357">
        <v>0</v>
      </c>
      <c r="N8" s="357">
        <v>0</v>
      </c>
      <c r="O8" s="357"/>
      <c r="P8" s="357">
        <v>0</v>
      </c>
      <c r="Q8" s="357">
        <v>0</v>
      </c>
      <c r="R8" s="357">
        <v>0</v>
      </c>
      <c r="S8" s="357">
        <v>588.57282979999991</v>
      </c>
      <c r="T8" s="357">
        <v>32.919999999999987</v>
      </c>
      <c r="U8" s="357">
        <v>0.96</v>
      </c>
      <c r="V8" s="357">
        <v>0</v>
      </c>
      <c r="W8" s="357">
        <v>0</v>
      </c>
      <c r="X8" s="357">
        <v>136.46107459999999</v>
      </c>
      <c r="Y8" s="357">
        <v>0</v>
      </c>
      <c r="Z8" s="357">
        <v>0</v>
      </c>
      <c r="AA8" s="357">
        <v>0.47</v>
      </c>
      <c r="AB8" s="357">
        <v>105.43506140000001</v>
      </c>
      <c r="AC8" s="358">
        <v>35.341544600000006</v>
      </c>
      <c r="AD8" s="358">
        <v>6.6629999999999994</v>
      </c>
      <c r="AE8" s="358">
        <v>0</v>
      </c>
      <c r="AF8" s="358">
        <v>4.2821999999999996</v>
      </c>
      <c r="AG8" s="358">
        <v>12.1939168</v>
      </c>
      <c r="AH8" s="358">
        <v>0</v>
      </c>
      <c r="AI8" s="358">
        <v>37.57439999999999</v>
      </c>
      <c r="AJ8" s="358">
        <v>0</v>
      </c>
      <c r="AK8" s="358">
        <v>2.2999999999999998</v>
      </c>
      <c r="AL8" s="358">
        <v>0.03</v>
      </c>
      <c r="AM8" s="358">
        <v>6</v>
      </c>
      <c r="AN8" s="358">
        <v>1.05</v>
      </c>
      <c r="AO8" s="358">
        <v>0</v>
      </c>
      <c r="AP8" s="358">
        <v>0</v>
      </c>
      <c r="AQ8" s="358">
        <v>0</v>
      </c>
      <c r="AR8" s="358">
        <v>0</v>
      </c>
      <c r="AS8" s="357">
        <v>0</v>
      </c>
      <c r="AT8" s="357">
        <v>2.1947196</v>
      </c>
      <c r="AU8" s="357">
        <v>8.441587199999999</v>
      </c>
      <c r="AV8" s="357">
        <v>95.67</v>
      </c>
      <c r="AW8" s="357">
        <v>199.99798699999999</v>
      </c>
      <c r="AX8" s="357">
        <v>6.01</v>
      </c>
      <c r="AY8" s="357">
        <v>1.24E-2</v>
      </c>
      <c r="AZ8" s="357">
        <v>0</v>
      </c>
      <c r="BA8" s="357">
        <v>0</v>
      </c>
      <c r="BB8" s="357">
        <v>0</v>
      </c>
      <c r="BC8" s="357">
        <v>0</v>
      </c>
      <c r="BD8" s="357">
        <v>0</v>
      </c>
      <c r="BE8" s="357">
        <v>0</v>
      </c>
      <c r="BF8" s="357">
        <v>588.57282979999991</v>
      </c>
      <c r="BG8" s="356">
        <v>10824.820710200001</v>
      </c>
      <c r="BH8" s="355">
        <v>-588.57282979999763</v>
      </c>
    </row>
    <row r="9" spans="1:60" s="364" customFormat="1" ht="15.75">
      <c r="A9" s="370" t="s">
        <v>72</v>
      </c>
      <c r="B9" s="371" t="s">
        <v>73</v>
      </c>
      <c r="C9" s="370" t="s">
        <v>74</v>
      </c>
      <c r="D9" s="369">
        <v>887.97199999999998</v>
      </c>
      <c r="E9" s="367"/>
      <c r="F9" s="367">
        <v>828.18899999999996</v>
      </c>
      <c r="G9" s="367">
        <v>0</v>
      </c>
      <c r="H9" s="367">
        <v>0</v>
      </c>
      <c r="I9" s="367">
        <v>0</v>
      </c>
      <c r="J9" s="367">
        <v>0</v>
      </c>
      <c r="K9" s="367">
        <v>0</v>
      </c>
      <c r="L9" s="367">
        <v>0</v>
      </c>
      <c r="M9" s="367">
        <v>0</v>
      </c>
      <c r="N9" s="367">
        <v>0</v>
      </c>
      <c r="O9" s="367"/>
      <c r="P9" s="367">
        <v>0</v>
      </c>
      <c r="Q9" s="367">
        <v>0</v>
      </c>
      <c r="R9" s="367">
        <v>0</v>
      </c>
      <c r="S9" s="367">
        <v>59.783000000000001</v>
      </c>
      <c r="T9" s="367">
        <v>0.66</v>
      </c>
      <c r="U9" s="367">
        <v>0.18</v>
      </c>
      <c r="V9" s="367">
        <v>0</v>
      </c>
      <c r="W9" s="367">
        <v>0</v>
      </c>
      <c r="X9" s="367">
        <v>19.87</v>
      </c>
      <c r="Y9" s="367">
        <v>0</v>
      </c>
      <c r="Z9" s="367">
        <v>0</v>
      </c>
      <c r="AA9" s="367">
        <v>0</v>
      </c>
      <c r="AB9" s="367">
        <v>14.482999999999997</v>
      </c>
      <c r="AC9" s="368">
        <v>0.88</v>
      </c>
      <c r="AD9" s="368">
        <v>0.05</v>
      </c>
      <c r="AE9" s="368">
        <v>0</v>
      </c>
      <c r="AF9" s="368">
        <v>0</v>
      </c>
      <c r="AG9" s="368">
        <v>6.1709999999999994</v>
      </c>
      <c r="AH9" s="368">
        <v>0</v>
      </c>
      <c r="AI9" s="368">
        <v>7.3819999999999988</v>
      </c>
      <c r="AJ9" s="368">
        <v>0</v>
      </c>
      <c r="AL9" s="367">
        <v>0</v>
      </c>
      <c r="AM9" s="367">
        <v>0</v>
      </c>
      <c r="AN9" s="367">
        <v>0</v>
      </c>
      <c r="AO9" s="367">
        <v>0</v>
      </c>
      <c r="AP9" s="368">
        <v>0</v>
      </c>
      <c r="AQ9" s="368">
        <v>0</v>
      </c>
      <c r="AR9" s="368">
        <v>0</v>
      </c>
      <c r="AS9" s="367">
        <v>0</v>
      </c>
      <c r="AT9" s="367">
        <v>0</v>
      </c>
      <c r="AU9" s="367">
        <v>0.2</v>
      </c>
      <c r="AV9" s="367">
        <v>12.170000000000002</v>
      </c>
      <c r="AW9" s="367">
        <v>11.1</v>
      </c>
      <c r="AX9" s="367">
        <v>1.1200000000000001</v>
      </c>
      <c r="AY9" s="367">
        <v>0</v>
      </c>
      <c r="AZ9" s="367">
        <v>0</v>
      </c>
      <c r="BA9" s="367">
        <v>0</v>
      </c>
      <c r="BB9" s="367">
        <v>0</v>
      </c>
      <c r="BC9" s="367">
        <v>0</v>
      </c>
      <c r="BD9" s="367">
        <v>0</v>
      </c>
      <c r="BE9" s="367">
        <v>0</v>
      </c>
      <c r="BF9" s="367">
        <v>59.783000000000001</v>
      </c>
      <c r="BG9" s="365">
        <v>828.18899999999996</v>
      </c>
      <c r="BH9" s="366">
        <v>-59.783000000000015</v>
      </c>
    </row>
    <row r="10" spans="1:60" s="372" customFormat="1" ht="19.5" customHeight="1">
      <c r="A10" s="376" t="s">
        <v>75</v>
      </c>
      <c r="B10" s="377" t="s">
        <v>76</v>
      </c>
      <c r="C10" s="376" t="s">
        <v>77</v>
      </c>
      <c r="D10" s="375">
        <v>384.10199999999998</v>
      </c>
      <c r="E10" s="368"/>
      <c r="F10" s="368"/>
      <c r="G10" s="368">
        <v>332.81599999999997</v>
      </c>
      <c r="H10" s="368">
        <v>0</v>
      </c>
      <c r="I10" s="368">
        <v>0</v>
      </c>
      <c r="J10" s="368">
        <v>0</v>
      </c>
      <c r="K10" s="368">
        <v>0</v>
      </c>
      <c r="L10" s="368">
        <v>0</v>
      </c>
      <c r="M10" s="368">
        <v>0</v>
      </c>
      <c r="N10" s="368">
        <v>0</v>
      </c>
      <c r="O10" s="368">
        <v>0</v>
      </c>
      <c r="P10" s="368">
        <v>0</v>
      </c>
      <c r="Q10" s="368">
        <v>0</v>
      </c>
      <c r="R10" s="368">
        <v>0</v>
      </c>
      <c r="S10" s="368">
        <v>51.286000000000001</v>
      </c>
      <c r="T10" s="368">
        <v>0.66</v>
      </c>
      <c r="U10" s="368">
        <v>0.18</v>
      </c>
      <c r="V10" s="368">
        <v>0</v>
      </c>
      <c r="W10" s="368">
        <v>0</v>
      </c>
      <c r="X10" s="368">
        <v>17.71</v>
      </c>
      <c r="Y10" s="368">
        <v>0</v>
      </c>
      <c r="Z10" s="368">
        <v>0</v>
      </c>
      <c r="AA10" s="368">
        <v>0</v>
      </c>
      <c r="AB10" s="368">
        <v>12.145999999999997</v>
      </c>
      <c r="AC10" s="368">
        <v>0.13</v>
      </c>
      <c r="AD10" s="368">
        <v>0.05</v>
      </c>
      <c r="AE10" s="368">
        <v>0</v>
      </c>
      <c r="AF10" s="368">
        <v>0</v>
      </c>
      <c r="AG10" s="368">
        <v>6.1709999999999994</v>
      </c>
      <c r="AH10" s="368">
        <v>0</v>
      </c>
      <c r="AI10" s="368">
        <v>5.794999999999999</v>
      </c>
      <c r="AJ10" s="368">
        <v>0</v>
      </c>
      <c r="AK10" s="368">
        <v>0</v>
      </c>
      <c r="AL10" s="368">
        <v>0</v>
      </c>
      <c r="AM10" s="368">
        <v>0</v>
      </c>
      <c r="AN10" s="368">
        <v>0</v>
      </c>
      <c r="AO10" s="368">
        <v>0</v>
      </c>
      <c r="AP10" s="368">
        <v>0</v>
      </c>
      <c r="AQ10" s="368">
        <v>0</v>
      </c>
      <c r="AR10" s="368">
        <v>0</v>
      </c>
      <c r="AS10" s="368">
        <v>0</v>
      </c>
      <c r="AT10" s="368">
        <v>0</v>
      </c>
      <c r="AU10" s="368">
        <v>0.2</v>
      </c>
      <c r="AV10" s="368">
        <v>12.170000000000002</v>
      </c>
      <c r="AW10" s="368">
        <v>7.1</v>
      </c>
      <c r="AX10" s="368">
        <v>1.1200000000000001</v>
      </c>
      <c r="AY10" s="368">
        <v>0</v>
      </c>
      <c r="AZ10" s="368">
        <v>0</v>
      </c>
      <c r="BA10" s="368">
        <v>0</v>
      </c>
      <c r="BB10" s="368">
        <v>0</v>
      </c>
      <c r="BC10" s="368">
        <v>0</v>
      </c>
      <c r="BD10" s="368">
        <v>0</v>
      </c>
      <c r="BE10" s="368">
        <v>0</v>
      </c>
      <c r="BF10" s="368">
        <v>51.286000000000001</v>
      </c>
      <c r="BG10" s="373">
        <v>332.81599999999997</v>
      </c>
      <c r="BH10" s="374">
        <v>-51.286000000000001</v>
      </c>
    </row>
    <row r="11" spans="1:60" s="372" customFormat="1" ht="15.75">
      <c r="A11" s="376" t="s">
        <v>75</v>
      </c>
      <c r="B11" s="377" t="s">
        <v>231</v>
      </c>
      <c r="C11" s="376" t="s">
        <v>79</v>
      </c>
      <c r="D11" s="375">
        <v>503.87</v>
      </c>
      <c r="E11" s="368"/>
      <c r="F11" s="368"/>
      <c r="G11" s="368">
        <v>0</v>
      </c>
      <c r="H11" s="368">
        <v>495.37299999999999</v>
      </c>
      <c r="I11" s="368">
        <v>0</v>
      </c>
      <c r="J11" s="368">
        <v>0</v>
      </c>
      <c r="K11" s="368">
        <v>0</v>
      </c>
      <c r="L11" s="368">
        <v>0</v>
      </c>
      <c r="M11" s="368">
        <v>0</v>
      </c>
      <c r="N11" s="368">
        <v>0</v>
      </c>
      <c r="O11" s="368">
        <v>0</v>
      </c>
      <c r="P11" s="368">
        <v>0</v>
      </c>
      <c r="Q11" s="368">
        <v>0</v>
      </c>
      <c r="R11" s="368">
        <v>0</v>
      </c>
      <c r="S11" s="368">
        <v>8.4969999999999999</v>
      </c>
      <c r="T11" s="368">
        <v>0</v>
      </c>
      <c r="U11" s="368">
        <v>0</v>
      </c>
      <c r="V11" s="368">
        <v>0</v>
      </c>
      <c r="W11" s="368">
        <v>0</v>
      </c>
      <c r="X11" s="368">
        <v>2.16</v>
      </c>
      <c r="Y11" s="368">
        <v>0</v>
      </c>
      <c r="Z11" s="368">
        <v>0</v>
      </c>
      <c r="AA11" s="368">
        <v>0</v>
      </c>
      <c r="AB11" s="368">
        <v>2.3369999999999997</v>
      </c>
      <c r="AC11" s="368">
        <v>0.75</v>
      </c>
      <c r="AD11" s="368">
        <v>0</v>
      </c>
      <c r="AE11" s="368">
        <v>0</v>
      </c>
      <c r="AF11" s="368">
        <v>0</v>
      </c>
      <c r="AG11" s="368">
        <v>0</v>
      </c>
      <c r="AH11" s="368">
        <v>0</v>
      </c>
      <c r="AI11" s="368">
        <v>1.587</v>
      </c>
      <c r="AJ11" s="368">
        <v>0</v>
      </c>
      <c r="AK11" s="368">
        <v>0</v>
      </c>
      <c r="AL11" s="368">
        <v>0</v>
      </c>
      <c r="AM11" s="368">
        <v>0</v>
      </c>
      <c r="AN11" s="368">
        <v>0</v>
      </c>
      <c r="AO11" s="368">
        <v>0</v>
      </c>
      <c r="AP11" s="368">
        <v>0</v>
      </c>
      <c r="AQ11" s="368">
        <v>0</v>
      </c>
      <c r="AR11" s="368">
        <v>0</v>
      </c>
      <c r="AS11" s="368">
        <v>0</v>
      </c>
      <c r="AT11" s="368">
        <v>0</v>
      </c>
      <c r="AU11" s="368">
        <v>0</v>
      </c>
      <c r="AV11" s="368">
        <v>0</v>
      </c>
      <c r="AW11" s="368">
        <v>4</v>
      </c>
      <c r="AX11" s="368">
        <v>0</v>
      </c>
      <c r="AY11" s="368">
        <v>0</v>
      </c>
      <c r="AZ11" s="368">
        <v>0</v>
      </c>
      <c r="BA11" s="368">
        <v>0</v>
      </c>
      <c r="BB11" s="368">
        <v>0</v>
      </c>
      <c r="BC11" s="368">
        <v>0</v>
      </c>
      <c r="BD11" s="368">
        <v>0</v>
      </c>
      <c r="BE11" s="368">
        <v>0</v>
      </c>
      <c r="BF11" s="368">
        <v>8.4969999999999999</v>
      </c>
      <c r="BG11" s="373">
        <v>495.37299999999999</v>
      </c>
      <c r="BH11" s="374">
        <v>-8.4970000000000141</v>
      </c>
    </row>
    <row r="12" spans="1:60" s="372" customFormat="1" ht="15.75">
      <c r="A12" s="376" t="s">
        <v>75</v>
      </c>
      <c r="B12" s="377" t="s">
        <v>80</v>
      </c>
      <c r="C12" s="376" t="s">
        <v>81</v>
      </c>
      <c r="D12" s="375">
        <v>0</v>
      </c>
      <c r="E12" s="368"/>
      <c r="F12" s="368"/>
      <c r="G12" s="368">
        <v>0</v>
      </c>
      <c r="H12" s="368">
        <v>0</v>
      </c>
      <c r="I12" s="368">
        <v>0</v>
      </c>
      <c r="J12" s="368">
        <v>0</v>
      </c>
      <c r="K12" s="368">
        <v>0</v>
      </c>
      <c r="L12" s="368">
        <v>0</v>
      </c>
      <c r="M12" s="368">
        <v>0</v>
      </c>
      <c r="N12" s="368">
        <v>0</v>
      </c>
      <c r="O12" s="368">
        <v>0</v>
      </c>
      <c r="P12" s="368">
        <v>0</v>
      </c>
      <c r="Q12" s="368">
        <v>0</v>
      </c>
      <c r="R12" s="368">
        <v>0</v>
      </c>
      <c r="S12" s="368">
        <v>0</v>
      </c>
      <c r="T12" s="368">
        <v>0</v>
      </c>
      <c r="U12" s="368">
        <v>0</v>
      </c>
      <c r="V12" s="368">
        <v>0</v>
      </c>
      <c r="W12" s="368">
        <v>0</v>
      </c>
      <c r="X12" s="368">
        <v>0</v>
      </c>
      <c r="Y12" s="368">
        <v>0</v>
      </c>
      <c r="Z12" s="368">
        <v>0</v>
      </c>
      <c r="AA12" s="368">
        <v>0</v>
      </c>
      <c r="AB12" s="368">
        <v>0</v>
      </c>
      <c r="AC12" s="368">
        <v>0</v>
      </c>
      <c r="AD12" s="368">
        <v>0</v>
      </c>
      <c r="AE12" s="368">
        <v>0</v>
      </c>
      <c r="AF12" s="368">
        <v>0</v>
      </c>
      <c r="AG12" s="368">
        <v>0</v>
      </c>
      <c r="AH12" s="368">
        <v>0</v>
      </c>
      <c r="AI12" s="368">
        <v>0</v>
      </c>
      <c r="AJ12" s="368">
        <v>0</v>
      </c>
      <c r="AK12" s="368">
        <v>0</v>
      </c>
      <c r="AL12" s="368">
        <v>0</v>
      </c>
      <c r="AM12" s="368">
        <v>0</v>
      </c>
      <c r="AN12" s="368">
        <v>0</v>
      </c>
      <c r="AO12" s="368">
        <v>0</v>
      </c>
      <c r="AP12" s="368">
        <v>0</v>
      </c>
      <c r="AQ12" s="368">
        <v>0</v>
      </c>
      <c r="AR12" s="368">
        <v>0</v>
      </c>
      <c r="AS12" s="368">
        <v>0</v>
      </c>
      <c r="AT12" s="368">
        <v>0</v>
      </c>
      <c r="AU12" s="368">
        <v>0</v>
      </c>
      <c r="AV12" s="368">
        <v>0</v>
      </c>
      <c r="AW12" s="368">
        <v>0</v>
      </c>
      <c r="AX12" s="368">
        <v>0</v>
      </c>
      <c r="AY12" s="368">
        <v>0</v>
      </c>
      <c r="AZ12" s="368">
        <v>0</v>
      </c>
      <c r="BA12" s="368">
        <v>0</v>
      </c>
      <c r="BB12" s="368">
        <v>0</v>
      </c>
      <c r="BC12" s="368">
        <v>0</v>
      </c>
      <c r="BD12" s="368">
        <v>0</v>
      </c>
      <c r="BE12" s="368">
        <v>0</v>
      </c>
      <c r="BF12" s="368">
        <v>0</v>
      </c>
      <c r="BG12" s="373">
        <v>0</v>
      </c>
      <c r="BH12" s="374">
        <v>0</v>
      </c>
    </row>
    <row r="13" spans="1:60" s="364" customFormat="1" ht="16.5" customHeight="1">
      <c r="A13" s="381" t="s">
        <v>82</v>
      </c>
      <c r="B13" s="371" t="s">
        <v>83</v>
      </c>
      <c r="C13" s="370" t="s">
        <v>84</v>
      </c>
      <c r="D13" s="369">
        <v>525.88901999999996</v>
      </c>
      <c r="E13" s="367"/>
      <c r="F13" s="367">
        <v>0</v>
      </c>
      <c r="G13" s="367">
        <v>0</v>
      </c>
      <c r="H13" s="367">
        <v>0</v>
      </c>
      <c r="I13" s="367">
        <v>0</v>
      </c>
      <c r="J13" s="367">
        <v>432.24392</v>
      </c>
      <c r="K13" s="367">
        <v>0</v>
      </c>
      <c r="L13" s="367">
        <v>0</v>
      </c>
      <c r="M13" s="367">
        <v>0</v>
      </c>
      <c r="N13" s="367">
        <v>0</v>
      </c>
      <c r="O13" s="368">
        <v>0</v>
      </c>
      <c r="P13" s="367">
        <v>0</v>
      </c>
      <c r="Q13" s="368">
        <v>0</v>
      </c>
      <c r="R13" s="367">
        <v>0</v>
      </c>
      <c r="S13" s="368">
        <v>93.645099999999985</v>
      </c>
      <c r="T13" s="367">
        <v>2.13</v>
      </c>
      <c r="U13" s="367">
        <v>0.36</v>
      </c>
      <c r="V13" s="367">
        <v>0</v>
      </c>
      <c r="W13" s="367">
        <v>0</v>
      </c>
      <c r="X13" s="367">
        <v>12.79</v>
      </c>
      <c r="Y13" s="367">
        <v>0</v>
      </c>
      <c r="Z13" s="367">
        <v>0</v>
      </c>
      <c r="AA13" s="368">
        <v>0.47</v>
      </c>
      <c r="AB13" s="368">
        <v>28.045099999999998</v>
      </c>
      <c r="AC13" s="368">
        <v>5.038899999999999</v>
      </c>
      <c r="AD13" s="368">
        <v>4.0244</v>
      </c>
      <c r="AE13" s="368">
        <v>0</v>
      </c>
      <c r="AF13" s="368">
        <v>0</v>
      </c>
      <c r="AG13" s="368">
        <v>1.2504000000000002</v>
      </c>
      <c r="AH13" s="368">
        <v>0</v>
      </c>
      <c r="AI13" s="368">
        <v>17.731400000000001</v>
      </c>
      <c r="AJ13" s="368">
        <v>0</v>
      </c>
      <c r="AK13" s="368">
        <v>0</v>
      </c>
      <c r="AL13" s="368">
        <v>0</v>
      </c>
      <c r="AM13" s="368">
        <v>0</v>
      </c>
      <c r="AN13" s="367">
        <v>0</v>
      </c>
      <c r="AO13" s="367">
        <v>0</v>
      </c>
      <c r="AP13" s="368">
        <v>0</v>
      </c>
      <c r="AQ13" s="368">
        <v>0</v>
      </c>
      <c r="AR13" s="368">
        <v>0</v>
      </c>
      <c r="AS13" s="367">
        <v>0</v>
      </c>
      <c r="AT13" s="368">
        <v>1.6500000000000001</v>
      </c>
      <c r="AU13" s="368">
        <v>0</v>
      </c>
      <c r="AV13" s="367">
        <v>22.410000000000004</v>
      </c>
      <c r="AW13" s="367">
        <v>25.099999999999998</v>
      </c>
      <c r="AX13" s="367">
        <v>0.69000000000000006</v>
      </c>
      <c r="AY13" s="367">
        <v>0</v>
      </c>
      <c r="AZ13" s="367">
        <v>0</v>
      </c>
      <c r="BA13" s="367">
        <v>0</v>
      </c>
      <c r="BB13" s="367">
        <v>0</v>
      </c>
      <c r="BC13" s="367">
        <v>0</v>
      </c>
      <c r="BD13" s="367">
        <v>0</v>
      </c>
      <c r="BE13" s="367">
        <v>0</v>
      </c>
      <c r="BF13" s="367">
        <v>93.645099999999985</v>
      </c>
      <c r="BG13" s="365">
        <v>432.24392</v>
      </c>
      <c r="BH13" s="366">
        <v>-93.645099999999957</v>
      </c>
    </row>
    <row r="14" spans="1:60" s="364" customFormat="1" ht="15.75">
      <c r="A14" s="381" t="s">
        <v>85</v>
      </c>
      <c r="B14" s="371" t="s">
        <v>86</v>
      </c>
      <c r="C14" s="370" t="s">
        <v>87</v>
      </c>
      <c r="D14" s="369">
        <v>380.43615999999997</v>
      </c>
      <c r="E14" s="367"/>
      <c r="F14" s="367">
        <v>0</v>
      </c>
      <c r="G14" s="367">
        <v>0</v>
      </c>
      <c r="H14" s="367">
        <v>0</v>
      </c>
      <c r="I14" s="367">
        <v>0</v>
      </c>
      <c r="J14" s="367">
        <v>0</v>
      </c>
      <c r="K14" s="367">
        <v>307.51623999999998</v>
      </c>
      <c r="L14" s="367">
        <v>0</v>
      </c>
      <c r="M14" s="367">
        <v>0</v>
      </c>
      <c r="N14" s="367">
        <v>0</v>
      </c>
      <c r="O14" s="368">
        <v>0</v>
      </c>
      <c r="P14" s="367">
        <v>0</v>
      </c>
      <c r="Q14" s="368">
        <v>0</v>
      </c>
      <c r="R14" s="367">
        <v>0</v>
      </c>
      <c r="S14" s="368">
        <v>72.919920000000005</v>
      </c>
      <c r="T14" s="367">
        <v>0.49</v>
      </c>
      <c r="U14" s="367">
        <v>0</v>
      </c>
      <c r="V14" s="367">
        <v>0</v>
      </c>
      <c r="W14" s="367">
        <v>0</v>
      </c>
      <c r="X14" s="367">
        <v>11.12</v>
      </c>
      <c r="Y14" s="367">
        <v>0</v>
      </c>
      <c r="Z14" s="367">
        <v>0</v>
      </c>
      <c r="AA14" s="368">
        <v>0</v>
      </c>
      <c r="AB14" s="368">
        <v>19.933700000000002</v>
      </c>
      <c r="AC14" s="368">
        <v>1.5089000000000001</v>
      </c>
      <c r="AD14" s="368">
        <v>2.4685999999999999</v>
      </c>
      <c r="AE14" s="368">
        <v>0</v>
      </c>
      <c r="AF14" s="368">
        <v>1.1000000000000001</v>
      </c>
      <c r="AG14" s="368">
        <v>0.56520000000000004</v>
      </c>
      <c r="AH14" s="368">
        <v>0</v>
      </c>
      <c r="AI14" s="368">
        <v>11.961</v>
      </c>
      <c r="AJ14" s="368">
        <v>0</v>
      </c>
      <c r="AK14" s="368">
        <v>2.2999999999999998</v>
      </c>
      <c r="AL14" s="368">
        <v>0.03</v>
      </c>
      <c r="AM14" s="368">
        <v>0</v>
      </c>
      <c r="AN14" s="367">
        <v>0</v>
      </c>
      <c r="AO14" s="367">
        <v>0</v>
      </c>
      <c r="AP14" s="368">
        <v>0</v>
      </c>
      <c r="AQ14" s="368">
        <v>0</v>
      </c>
      <c r="AR14" s="368">
        <v>0</v>
      </c>
      <c r="AS14" s="367">
        <v>0</v>
      </c>
      <c r="AT14" s="368">
        <v>0.27</v>
      </c>
      <c r="AU14" s="368">
        <v>0</v>
      </c>
      <c r="AV14" s="367">
        <v>15.21</v>
      </c>
      <c r="AW14" s="367">
        <v>25.88382</v>
      </c>
      <c r="AX14" s="367">
        <v>0</v>
      </c>
      <c r="AY14" s="367">
        <v>1.24E-2</v>
      </c>
      <c r="AZ14" s="367">
        <v>0</v>
      </c>
      <c r="BA14" s="367">
        <v>0</v>
      </c>
      <c r="BB14" s="367">
        <v>0</v>
      </c>
      <c r="BC14" s="367">
        <v>0</v>
      </c>
      <c r="BD14" s="367">
        <v>0</v>
      </c>
      <c r="BE14" s="367">
        <v>0</v>
      </c>
      <c r="BF14" s="367">
        <v>72.919920000000005</v>
      </c>
      <c r="BG14" s="365">
        <v>307.51623999999998</v>
      </c>
      <c r="BH14" s="366">
        <v>-72.919919999999991</v>
      </c>
    </row>
    <row r="15" spans="1:60" s="364" customFormat="1" ht="15.75">
      <c r="A15" s="380" t="s">
        <v>292</v>
      </c>
      <c r="B15" s="371" t="s">
        <v>89</v>
      </c>
      <c r="C15" s="370" t="s">
        <v>90</v>
      </c>
      <c r="D15" s="369">
        <v>2604.6019999999999</v>
      </c>
      <c r="E15" s="367"/>
      <c r="F15" s="367">
        <v>0</v>
      </c>
      <c r="G15" s="367">
        <v>0</v>
      </c>
      <c r="H15" s="367">
        <v>0</v>
      </c>
      <c r="I15" s="367">
        <v>0</v>
      </c>
      <c r="J15" s="367">
        <v>0</v>
      </c>
      <c r="K15" s="367">
        <v>0</v>
      </c>
      <c r="L15" s="367">
        <v>2596.3119999999999</v>
      </c>
      <c r="M15" s="367">
        <v>0</v>
      </c>
      <c r="N15" s="367">
        <v>0</v>
      </c>
      <c r="O15" s="368">
        <v>0</v>
      </c>
      <c r="P15" s="367">
        <v>0</v>
      </c>
      <c r="Q15" s="368">
        <v>0</v>
      </c>
      <c r="R15" s="367">
        <v>0</v>
      </c>
      <c r="S15" s="368">
        <v>8.2900000000000009</v>
      </c>
      <c r="T15" s="367">
        <v>0.37</v>
      </c>
      <c r="U15" s="367">
        <v>0</v>
      </c>
      <c r="V15" s="367">
        <v>0</v>
      </c>
      <c r="W15" s="367">
        <v>0</v>
      </c>
      <c r="X15" s="367">
        <v>6.2</v>
      </c>
      <c r="Y15" s="367">
        <v>0</v>
      </c>
      <c r="Z15" s="367">
        <v>0</v>
      </c>
      <c r="AA15" s="368">
        <v>0</v>
      </c>
      <c r="AB15" s="368">
        <v>1.72</v>
      </c>
      <c r="AC15" s="368">
        <v>1.72</v>
      </c>
      <c r="AD15" s="368">
        <v>0</v>
      </c>
      <c r="AE15" s="368">
        <v>0</v>
      </c>
      <c r="AF15" s="368">
        <v>0</v>
      </c>
      <c r="AG15" s="368">
        <v>0</v>
      </c>
      <c r="AH15" s="368">
        <v>0</v>
      </c>
      <c r="AI15" s="368">
        <v>0</v>
      </c>
      <c r="AJ15" s="368">
        <v>0</v>
      </c>
      <c r="AK15" s="368">
        <v>0</v>
      </c>
      <c r="AL15" s="368">
        <v>0</v>
      </c>
      <c r="AM15" s="368">
        <v>0</v>
      </c>
      <c r="AN15" s="367">
        <v>0</v>
      </c>
      <c r="AO15" s="367">
        <v>0</v>
      </c>
      <c r="AP15" s="368">
        <v>0</v>
      </c>
      <c r="AQ15" s="368">
        <v>0</v>
      </c>
      <c r="AR15" s="368">
        <v>0</v>
      </c>
      <c r="AS15" s="367">
        <v>0</v>
      </c>
      <c r="AT15" s="368">
        <v>0</v>
      </c>
      <c r="AU15" s="368">
        <v>0</v>
      </c>
      <c r="AV15" s="367">
        <v>0</v>
      </c>
      <c r="AW15" s="367">
        <v>0</v>
      </c>
      <c r="AX15" s="367">
        <v>0</v>
      </c>
      <c r="AY15" s="367">
        <v>0</v>
      </c>
      <c r="AZ15" s="367">
        <v>0</v>
      </c>
      <c r="BA15" s="367">
        <v>0</v>
      </c>
      <c r="BB15" s="367">
        <v>0</v>
      </c>
      <c r="BC15" s="367">
        <v>0</v>
      </c>
      <c r="BD15" s="367">
        <v>0</v>
      </c>
      <c r="BE15" s="367">
        <v>0</v>
      </c>
      <c r="BF15" s="367">
        <v>8.2900000000000009</v>
      </c>
      <c r="BG15" s="365">
        <v>2596.3119999999999</v>
      </c>
      <c r="BH15" s="366">
        <v>-8.2899999999999636</v>
      </c>
    </row>
    <row r="16" spans="1:60" s="364" customFormat="1" ht="15.75">
      <c r="A16" s="370" t="s">
        <v>91</v>
      </c>
      <c r="B16" s="371" t="s">
        <v>92</v>
      </c>
      <c r="C16" s="370" t="s">
        <v>93</v>
      </c>
      <c r="D16" s="369">
        <v>2075.797</v>
      </c>
      <c r="E16" s="367"/>
      <c r="F16" s="367">
        <v>0</v>
      </c>
      <c r="G16" s="367">
        <v>0</v>
      </c>
      <c r="H16" s="367">
        <v>0</v>
      </c>
      <c r="I16" s="367">
        <v>0</v>
      </c>
      <c r="J16" s="367">
        <v>0</v>
      </c>
      <c r="K16" s="367">
        <v>0</v>
      </c>
      <c r="L16" s="367">
        <v>0</v>
      </c>
      <c r="M16" s="367">
        <v>2075.797</v>
      </c>
      <c r="N16" s="367">
        <v>0</v>
      </c>
      <c r="O16" s="368">
        <v>0</v>
      </c>
      <c r="P16" s="367">
        <v>0</v>
      </c>
      <c r="Q16" s="368">
        <v>0</v>
      </c>
      <c r="R16" s="367">
        <v>0</v>
      </c>
      <c r="S16" s="368">
        <v>0</v>
      </c>
      <c r="T16" s="367">
        <v>0</v>
      </c>
      <c r="U16" s="367">
        <v>0</v>
      </c>
      <c r="V16" s="367">
        <v>0</v>
      </c>
      <c r="W16" s="367">
        <v>0</v>
      </c>
      <c r="X16" s="367">
        <v>0</v>
      </c>
      <c r="Y16" s="367">
        <v>0</v>
      </c>
      <c r="Z16" s="367">
        <v>0</v>
      </c>
      <c r="AA16" s="368">
        <v>0</v>
      </c>
      <c r="AB16" s="368">
        <v>0</v>
      </c>
      <c r="AC16" s="368">
        <v>0</v>
      </c>
      <c r="AD16" s="368">
        <v>0</v>
      </c>
      <c r="AE16" s="368">
        <v>0</v>
      </c>
      <c r="AF16" s="368">
        <v>0</v>
      </c>
      <c r="AG16" s="368">
        <v>0</v>
      </c>
      <c r="AH16" s="368">
        <v>0</v>
      </c>
      <c r="AI16" s="368">
        <v>0</v>
      </c>
      <c r="AJ16" s="368">
        <v>0</v>
      </c>
      <c r="AK16" s="368">
        <v>0</v>
      </c>
      <c r="AL16" s="368">
        <v>0</v>
      </c>
      <c r="AM16" s="368">
        <v>0</v>
      </c>
      <c r="AN16" s="367">
        <v>0</v>
      </c>
      <c r="AO16" s="367">
        <v>0</v>
      </c>
      <c r="AP16" s="368">
        <v>0</v>
      </c>
      <c r="AQ16" s="368">
        <v>0</v>
      </c>
      <c r="AR16" s="368">
        <v>0</v>
      </c>
      <c r="AS16" s="367">
        <v>0</v>
      </c>
      <c r="AT16" s="368">
        <v>0</v>
      </c>
      <c r="AU16" s="368">
        <v>0</v>
      </c>
      <c r="AV16" s="367">
        <v>0</v>
      </c>
      <c r="AW16" s="367">
        <v>0</v>
      </c>
      <c r="AX16" s="367">
        <v>0</v>
      </c>
      <c r="AY16" s="367">
        <v>0</v>
      </c>
      <c r="AZ16" s="367">
        <v>0</v>
      </c>
      <c r="BA16" s="367">
        <v>0</v>
      </c>
      <c r="BB16" s="367">
        <v>0</v>
      </c>
      <c r="BC16" s="367">
        <v>0</v>
      </c>
      <c r="BD16" s="367">
        <v>0</v>
      </c>
      <c r="BE16" s="367">
        <v>0</v>
      </c>
      <c r="BF16" s="367">
        <v>0</v>
      </c>
      <c r="BG16" s="365">
        <v>2075.797</v>
      </c>
      <c r="BH16" s="366">
        <v>0</v>
      </c>
    </row>
    <row r="17" spans="1:60" s="364" customFormat="1" ht="15.75">
      <c r="A17" s="370" t="s">
        <v>94</v>
      </c>
      <c r="B17" s="371" t="s">
        <v>95</v>
      </c>
      <c r="C17" s="370" t="s">
        <v>96</v>
      </c>
      <c r="D17" s="369">
        <v>4864.9117299999998</v>
      </c>
      <c r="E17" s="367"/>
      <c r="F17" s="367">
        <v>0</v>
      </c>
      <c r="G17" s="367">
        <v>0</v>
      </c>
      <c r="H17" s="367">
        <v>0</v>
      </c>
      <c r="I17" s="367">
        <v>0</v>
      </c>
      <c r="J17" s="367">
        <v>0</v>
      </c>
      <c r="K17" s="367">
        <v>0</v>
      </c>
      <c r="L17" s="367">
        <v>0</v>
      </c>
      <c r="M17" s="367">
        <v>0</v>
      </c>
      <c r="N17" s="367">
        <v>4542.3026001999997</v>
      </c>
      <c r="O17" s="368">
        <v>0</v>
      </c>
      <c r="P17" s="367">
        <v>0</v>
      </c>
      <c r="Q17" s="368">
        <v>0</v>
      </c>
      <c r="R17" s="367">
        <v>0</v>
      </c>
      <c r="S17" s="368">
        <v>322.60912979999995</v>
      </c>
      <c r="T17" s="367">
        <v>29.269999999999989</v>
      </c>
      <c r="U17" s="367">
        <v>0.42</v>
      </c>
      <c r="V17" s="367">
        <v>0</v>
      </c>
      <c r="W17" s="367">
        <v>0</v>
      </c>
      <c r="X17" s="367">
        <v>85.801074599999993</v>
      </c>
      <c r="Y17" s="367">
        <v>0</v>
      </c>
      <c r="Z17" s="367">
        <v>0</v>
      </c>
      <c r="AA17" s="368">
        <v>0</v>
      </c>
      <c r="AB17" s="368">
        <v>40.153261399999998</v>
      </c>
      <c r="AC17" s="368">
        <v>25.673744600000003</v>
      </c>
      <c r="AD17" s="368">
        <v>0.12000000000000001</v>
      </c>
      <c r="AE17" s="368">
        <v>0</v>
      </c>
      <c r="AF17" s="368">
        <v>3.1821999999999999</v>
      </c>
      <c r="AG17" s="368">
        <v>4.1173168000000002</v>
      </c>
      <c r="AH17" s="368">
        <v>0</v>
      </c>
      <c r="AI17" s="368">
        <v>0.01</v>
      </c>
      <c r="AJ17" s="368">
        <v>0</v>
      </c>
      <c r="AK17" s="368">
        <v>0</v>
      </c>
      <c r="AL17" s="368">
        <v>0</v>
      </c>
      <c r="AM17" s="368">
        <v>6</v>
      </c>
      <c r="AN17" s="367">
        <v>1.05</v>
      </c>
      <c r="AO17" s="367">
        <v>0</v>
      </c>
      <c r="AP17" s="368">
        <v>0</v>
      </c>
      <c r="AQ17" s="368">
        <v>0</v>
      </c>
      <c r="AR17" s="368">
        <v>0</v>
      </c>
      <c r="AS17" s="367">
        <v>0</v>
      </c>
      <c r="AT17" s="368">
        <v>0.1247196</v>
      </c>
      <c r="AU17" s="368">
        <v>8.2415871999999997</v>
      </c>
      <c r="AV17" s="367">
        <v>37.64</v>
      </c>
      <c r="AW17" s="367">
        <v>117.258487</v>
      </c>
      <c r="AX17" s="367">
        <v>3.6999999999999997</v>
      </c>
      <c r="AY17" s="367">
        <v>0</v>
      </c>
      <c r="AZ17" s="367">
        <v>0</v>
      </c>
      <c r="BA17" s="367">
        <v>0</v>
      </c>
      <c r="BB17" s="367">
        <v>0</v>
      </c>
      <c r="BC17" s="367">
        <v>0</v>
      </c>
      <c r="BD17" s="367">
        <v>0</v>
      </c>
      <c r="BE17" s="367">
        <v>0</v>
      </c>
      <c r="BF17" s="367">
        <v>322.60912979999995</v>
      </c>
      <c r="BG17" s="365">
        <v>4542.3026001999997</v>
      </c>
      <c r="BH17" s="366">
        <v>-322.60912980000012</v>
      </c>
    </row>
    <row r="18" spans="1:60" s="372" customFormat="1" ht="31.5">
      <c r="A18" s="376" t="s">
        <v>75</v>
      </c>
      <c r="B18" s="90" t="s">
        <v>97</v>
      </c>
      <c r="C18" s="91" t="s">
        <v>98</v>
      </c>
      <c r="D18" s="375">
        <v>3477.0299999999997</v>
      </c>
      <c r="E18" s="368"/>
      <c r="F18" s="368">
        <v>0</v>
      </c>
      <c r="G18" s="368">
        <v>0</v>
      </c>
      <c r="H18" s="368">
        <v>0</v>
      </c>
      <c r="I18" s="368">
        <v>0</v>
      </c>
      <c r="J18" s="368">
        <v>0</v>
      </c>
      <c r="K18" s="368">
        <v>0</v>
      </c>
      <c r="L18" s="368">
        <v>0</v>
      </c>
      <c r="M18" s="368">
        <v>0</v>
      </c>
      <c r="N18" s="368">
        <v>0</v>
      </c>
      <c r="O18" s="368">
        <v>3477.0299999999997</v>
      </c>
      <c r="P18" s="368">
        <v>0</v>
      </c>
      <c r="Q18" s="368">
        <v>0</v>
      </c>
      <c r="R18" s="368">
        <v>0</v>
      </c>
      <c r="S18" s="368">
        <v>0</v>
      </c>
      <c r="T18" s="368">
        <v>0</v>
      </c>
      <c r="U18" s="368">
        <v>0</v>
      </c>
      <c r="V18" s="368">
        <v>0</v>
      </c>
      <c r="W18" s="368">
        <v>0</v>
      </c>
      <c r="X18" s="368">
        <v>0</v>
      </c>
      <c r="Y18" s="368">
        <v>0</v>
      </c>
      <c r="Z18" s="368">
        <v>0</v>
      </c>
      <c r="AA18" s="368">
        <v>0</v>
      </c>
      <c r="AB18" s="368">
        <v>0</v>
      </c>
      <c r="AC18" s="368">
        <v>0</v>
      </c>
      <c r="AD18" s="368">
        <v>0</v>
      </c>
      <c r="AE18" s="368">
        <v>0</v>
      </c>
      <c r="AF18" s="368">
        <v>0</v>
      </c>
      <c r="AG18" s="368">
        <v>0</v>
      </c>
      <c r="AH18" s="368">
        <v>0</v>
      </c>
      <c r="AI18" s="368"/>
      <c r="AJ18" s="368"/>
      <c r="AK18" s="368">
        <v>0</v>
      </c>
      <c r="AL18" s="368">
        <v>0</v>
      </c>
      <c r="AM18" s="368">
        <v>0</v>
      </c>
      <c r="AN18" s="368">
        <v>0</v>
      </c>
      <c r="AO18" s="368">
        <v>0</v>
      </c>
      <c r="AP18" s="368">
        <v>0</v>
      </c>
      <c r="AQ18" s="368">
        <v>0</v>
      </c>
      <c r="AR18" s="368">
        <v>0</v>
      </c>
      <c r="AS18" s="368">
        <v>0</v>
      </c>
      <c r="AT18" s="368">
        <v>0</v>
      </c>
      <c r="AU18" s="368">
        <v>0</v>
      </c>
      <c r="AV18" s="368">
        <v>0</v>
      </c>
      <c r="AW18" s="368">
        <v>0</v>
      </c>
      <c r="AX18" s="368">
        <v>0</v>
      </c>
      <c r="AY18" s="368">
        <v>0</v>
      </c>
      <c r="AZ18" s="368">
        <v>0</v>
      </c>
      <c r="BA18" s="368">
        <v>0</v>
      </c>
      <c r="BB18" s="368">
        <v>0</v>
      </c>
      <c r="BC18" s="368">
        <v>0</v>
      </c>
      <c r="BD18" s="368">
        <v>0</v>
      </c>
      <c r="BE18" s="368">
        <v>0</v>
      </c>
      <c r="BF18" s="367">
        <v>0</v>
      </c>
      <c r="BG18" s="373">
        <v>3477.0299999999997</v>
      </c>
      <c r="BH18" s="374"/>
    </row>
    <row r="19" spans="1:60" s="364" customFormat="1" ht="15.75">
      <c r="A19" s="370" t="s">
        <v>336</v>
      </c>
      <c r="B19" s="371" t="s">
        <v>100</v>
      </c>
      <c r="C19" s="370" t="s">
        <v>101</v>
      </c>
      <c r="D19" s="369">
        <v>72.006630000000001</v>
      </c>
      <c r="E19" s="367"/>
      <c r="F19" s="367">
        <v>0</v>
      </c>
      <c r="G19" s="367">
        <v>0</v>
      </c>
      <c r="H19" s="367">
        <v>0</v>
      </c>
      <c r="I19" s="367">
        <v>0</v>
      </c>
      <c r="J19" s="367">
        <v>0</v>
      </c>
      <c r="K19" s="367">
        <v>0</v>
      </c>
      <c r="L19" s="367">
        <v>0</v>
      </c>
      <c r="M19" s="367">
        <v>0</v>
      </c>
      <c r="N19" s="367">
        <v>0</v>
      </c>
      <c r="O19" s="368">
        <v>0</v>
      </c>
      <c r="P19" s="367">
        <v>40.910950000000007</v>
      </c>
      <c r="Q19" s="368">
        <v>0</v>
      </c>
      <c r="R19" s="367">
        <v>0</v>
      </c>
      <c r="S19" s="368">
        <v>31.095679999999994</v>
      </c>
      <c r="T19" s="367">
        <v>0</v>
      </c>
      <c r="U19" s="367">
        <v>0</v>
      </c>
      <c r="V19" s="367">
        <v>0</v>
      </c>
      <c r="W19" s="367">
        <v>0</v>
      </c>
      <c r="X19" s="367">
        <v>0.67999999999999994</v>
      </c>
      <c r="Y19" s="367">
        <v>0</v>
      </c>
      <c r="Z19" s="367">
        <v>0</v>
      </c>
      <c r="AA19" s="368">
        <v>0</v>
      </c>
      <c r="AB19" s="368">
        <v>0.87</v>
      </c>
      <c r="AC19" s="368">
        <v>0.52</v>
      </c>
      <c r="AD19" s="368">
        <v>0</v>
      </c>
      <c r="AE19" s="368">
        <v>0</v>
      </c>
      <c r="AF19" s="368">
        <v>0</v>
      </c>
      <c r="AG19" s="368">
        <v>0.09</v>
      </c>
      <c r="AH19" s="368">
        <v>0</v>
      </c>
      <c r="AI19" s="368">
        <v>0.26</v>
      </c>
      <c r="AJ19" s="368">
        <v>0</v>
      </c>
      <c r="AK19" s="368">
        <v>0</v>
      </c>
      <c r="AL19" s="368">
        <v>0</v>
      </c>
      <c r="AM19" s="368">
        <v>0</v>
      </c>
      <c r="AN19" s="367">
        <v>0</v>
      </c>
      <c r="AO19" s="367">
        <v>0</v>
      </c>
      <c r="AP19" s="368">
        <v>0</v>
      </c>
      <c r="AQ19" s="368">
        <v>0</v>
      </c>
      <c r="AR19" s="368">
        <v>0</v>
      </c>
      <c r="AS19" s="367">
        <v>0</v>
      </c>
      <c r="AT19" s="368">
        <v>0.15</v>
      </c>
      <c r="AU19" s="368">
        <v>0</v>
      </c>
      <c r="AV19" s="367">
        <v>8.24</v>
      </c>
      <c r="AW19" s="367">
        <v>20.655679999999997</v>
      </c>
      <c r="AX19" s="367">
        <v>0.5</v>
      </c>
      <c r="AY19" s="367">
        <v>0</v>
      </c>
      <c r="AZ19" s="367">
        <v>0</v>
      </c>
      <c r="BA19" s="367">
        <v>0</v>
      </c>
      <c r="BB19" s="367">
        <v>0</v>
      </c>
      <c r="BC19" s="367">
        <v>0</v>
      </c>
      <c r="BD19" s="367">
        <v>0</v>
      </c>
      <c r="BE19" s="367">
        <v>0</v>
      </c>
      <c r="BF19" s="367">
        <v>31.095679999999994</v>
      </c>
      <c r="BG19" s="365">
        <v>40.910950000000007</v>
      </c>
      <c r="BH19" s="366">
        <v>-31.095679999999994</v>
      </c>
    </row>
    <row r="20" spans="1:60" s="364" customFormat="1" ht="15.75">
      <c r="A20" s="370" t="s">
        <v>102</v>
      </c>
      <c r="B20" s="371" t="s">
        <v>103</v>
      </c>
      <c r="C20" s="370" t="s">
        <v>104</v>
      </c>
      <c r="D20" s="369">
        <v>0</v>
      </c>
      <c r="E20" s="367"/>
      <c r="F20" s="367">
        <v>0</v>
      </c>
      <c r="G20" s="367">
        <v>0</v>
      </c>
      <c r="H20" s="367">
        <v>0</v>
      </c>
      <c r="I20" s="367">
        <v>0</v>
      </c>
      <c r="J20" s="367">
        <v>0</v>
      </c>
      <c r="K20" s="367">
        <v>0</v>
      </c>
      <c r="L20" s="367">
        <v>0</v>
      </c>
      <c r="M20" s="367">
        <v>0</v>
      </c>
      <c r="N20" s="367">
        <v>0</v>
      </c>
      <c r="O20" s="368">
        <v>0</v>
      </c>
      <c r="P20" s="367">
        <v>0</v>
      </c>
      <c r="Q20" s="367">
        <v>0</v>
      </c>
      <c r="R20" s="367">
        <v>0</v>
      </c>
      <c r="S20" s="368">
        <v>0</v>
      </c>
      <c r="T20" s="367">
        <v>0</v>
      </c>
      <c r="U20" s="367">
        <v>0</v>
      </c>
      <c r="V20" s="367">
        <v>0</v>
      </c>
      <c r="W20" s="367">
        <v>0</v>
      </c>
      <c r="X20" s="367">
        <v>0</v>
      </c>
      <c r="Y20" s="367">
        <v>0</v>
      </c>
      <c r="Z20" s="367">
        <v>0</v>
      </c>
      <c r="AA20" s="368">
        <v>0</v>
      </c>
      <c r="AB20" s="368">
        <v>0</v>
      </c>
      <c r="AC20" s="368">
        <v>0</v>
      </c>
      <c r="AD20" s="368">
        <v>0</v>
      </c>
      <c r="AE20" s="368">
        <v>0</v>
      </c>
      <c r="AF20" s="368">
        <v>0</v>
      </c>
      <c r="AG20" s="368">
        <v>0</v>
      </c>
      <c r="AH20" s="368">
        <v>0</v>
      </c>
      <c r="AI20" s="368">
        <v>0</v>
      </c>
      <c r="AJ20" s="368">
        <v>0</v>
      </c>
      <c r="AK20" s="368">
        <v>0</v>
      </c>
      <c r="AL20" s="368">
        <v>0</v>
      </c>
      <c r="AM20" s="368">
        <v>0</v>
      </c>
      <c r="AN20" s="367">
        <v>0</v>
      </c>
      <c r="AO20" s="367">
        <v>0</v>
      </c>
      <c r="AP20" s="368">
        <v>0</v>
      </c>
      <c r="AQ20" s="368">
        <v>0</v>
      </c>
      <c r="AR20" s="368">
        <v>0</v>
      </c>
      <c r="AS20" s="367">
        <v>0</v>
      </c>
      <c r="AT20" s="368">
        <v>0</v>
      </c>
      <c r="AU20" s="368">
        <v>0</v>
      </c>
      <c r="AV20" s="367">
        <v>0</v>
      </c>
      <c r="AW20" s="367">
        <v>0</v>
      </c>
      <c r="AX20" s="367">
        <v>0</v>
      </c>
      <c r="AY20" s="367">
        <v>0</v>
      </c>
      <c r="AZ20" s="367">
        <v>0</v>
      </c>
      <c r="BA20" s="367">
        <v>0</v>
      </c>
      <c r="BB20" s="367">
        <v>0</v>
      </c>
      <c r="BC20" s="367">
        <v>0</v>
      </c>
      <c r="BD20" s="367">
        <v>0</v>
      </c>
      <c r="BE20" s="367">
        <v>0</v>
      </c>
      <c r="BF20" s="367">
        <v>0</v>
      </c>
      <c r="BG20" s="365">
        <v>0</v>
      </c>
      <c r="BH20" s="366">
        <v>0</v>
      </c>
    </row>
    <row r="21" spans="1:60" s="364" customFormat="1" ht="15.75">
      <c r="A21" s="370" t="s">
        <v>105</v>
      </c>
      <c r="B21" s="371" t="s">
        <v>106</v>
      </c>
      <c r="C21" s="370" t="s">
        <v>107</v>
      </c>
      <c r="D21" s="369">
        <v>1.7789999999999999</v>
      </c>
      <c r="E21" s="367"/>
      <c r="F21" s="367">
        <v>0</v>
      </c>
      <c r="G21" s="367">
        <v>0</v>
      </c>
      <c r="H21" s="367">
        <v>0</v>
      </c>
      <c r="I21" s="367">
        <v>0</v>
      </c>
      <c r="J21" s="367">
        <v>0</v>
      </c>
      <c r="K21" s="367">
        <v>0</v>
      </c>
      <c r="L21" s="367">
        <v>0</v>
      </c>
      <c r="M21" s="367">
        <v>0</v>
      </c>
      <c r="N21" s="367">
        <v>0</v>
      </c>
      <c r="O21" s="368">
        <v>0</v>
      </c>
      <c r="P21" s="367">
        <v>0</v>
      </c>
      <c r="Q21" s="368">
        <v>0</v>
      </c>
      <c r="R21" s="367">
        <v>1.5489999999999999</v>
      </c>
      <c r="S21" s="368">
        <v>0.23</v>
      </c>
      <c r="T21" s="367">
        <v>0</v>
      </c>
      <c r="U21" s="367">
        <v>0</v>
      </c>
      <c r="V21" s="367">
        <v>0</v>
      </c>
      <c r="W21" s="367">
        <v>0</v>
      </c>
      <c r="X21" s="367">
        <v>0</v>
      </c>
      <c r="Y21" s="367">
        <v>0</v>
      </c>
      <c r="Z21" s="367">
        <v>0</v>
      </c>
      <c r="AA21" s="368">
        <v>0</v>
      </c>
      <c r="AB21" s="368">
        <v>0.23</v>
      </c>
      <c r="AC21" s="368">
        <v>0</v>
      </c>
      <c r="AD21" s="368">
        <v>0</v>
      </c>
      <c r="AE21" s="368">
        <v>0</v>
      </c>
      <c r="AF21" s="368">
        <v>0</v>
      </c>
      <c r="AG21" s="368">
        <v>0</v>
      </c>
      <c r="AH21" s="368">
        <v>0</v>
      </c>
      <c r="AI21" s="368">
        <v>0.23</v>
      </c>
      <c r="AJ21" s="368">
        <v>0</v>
      </c>
      <c r="AK21" s="368">
        <v>0</v>
      </c>
      <c r="AL21" s="368">
        <v>0</v>
      </c>
      <c r="AM21" s="368">
        <v>0</v>
      </c>
      <c r="AN21" s="367">
        <v>0</v>
      </c>
      <c r="AO21" s="367">
        <v>0</v>
      </c>
      <c r="AP21" s="368">
        <v>0</v>
      </c>
      <c r="AQ21" s="368">
        <v>0</v>
      </c>
      <c r="AR21" s="368">
        <v>0</v>
      </c>
      <c r="AS21" s="367">
        <v>0</v>
      </c>
      <c r="AT21" s="368">
        <v>0</v>
      </c>
      <c r="AU21" s="368">
        <v>0</v>
      </c>
      <c r="AV21" s="367">
        <v>0</v>
      </c>
      <c r="AW21" s="367">
        <v>0</v>
      </c>
      <c r="AX21" s="367">
        <v>0</v>
      </c>
      <c r="AY21" s="367">
        <v>0</v>
      </c>
      <c r="AZ21" s="367">
        <v>0</v>
      </c>
      <c r="BA21" s="367">
        <v>0</v>
      </c>
      <c r="BB21" s="367">
        <v>0</v>
      </c>
      <c r="BC21" s="367">
        <v>0</v>
      </c>
      <c r="BD21" s="367">
        <v>0</v>
      </c>
      <c r="BE21" s="367">
        <v>0</v>
      </c>
      <c r="BF21" s="367">
        <v>0.23</v>
      </c>
      <c r="BG21" s="365">
        <v>1.5489999999999999</v>
      </c>
      <c r="BH21" s="366">
        <v>-0.22999999999999998</v>
      </c>
    </row>
    <row r="22" spans="1:60" s="347" customFormat="1" ht="15.75">
      <c r="A22" s="379">
        <v>2</v>
      </c>
      <c r="B22" s="363" t="s">
        <v>108</v>
      </c>
      <c r="C22" s="360" t="s">
        <v>109</v>
      </c>
      <c r="D22" s="362">
        <v>1509.9284600000001</v>
      </c>
      <c r="E22" s="357">
        <v>0</v>
      </c>
      <c r="F22" s="357">
        <v>0</v>
      </c>
      <c r="G22" s="357">
        <v>0</v>
      </c>
      <c r="H22" s="357">
        <v>0</v>
      </c>
      <c r="I22" s="357">
        <v>0</v>
      </c>
      <c r="J22" s="357">
        <v>0</v>
      </c>
      <c r="K22" s="357">
        <v>0</v>
      </c>
      <c r="L22" s="357">
        <v>0</v>
      </c>
      <c r="M22" s="357">
        <v>0</v>
      </c>
      <c r="N22" s="357">
        <v>0</v>
      </c>
      <c r="O22" s="357">
        <v>0</v>
      </c>
      <c r="P22" s="357">
        <v>0</v>
      </c>
      <c r="Q22" s="357">
        <v>0</v>
      </c>
      <c r="R22" s="357">
        <v>0</v>
      </c>
      <c r="S22" s="357">
        <v>1509.9284600000001</v>
      </c>
      <c r="T22" s="357">
        <v>0.02</v>
      </c>
      <c r="U22" s="357">
        <v>0.39999999999999997</v>
      </c>
      <c r="V22" s="357">
        <v>0</v>
      </c>
      <c r="W22" s="357">
        <v>0</v>
      </c>
      <c r="X22" s="357">
        <v>6.0200000000000005</v>
      </c>
      <c r="Y22" s="357">
        <v>0</v>
      </c>
      <c r="Z22" s="357">
        <v>0</v>
      </c>
      <c r="AA22" s="357">
        <v>2.11</v>
      </c>
      <c r="AB22" s="357">
        <v>51.552500000000002</v>
      </c>
      <c r="AC22" s="357">
        <v>1.9424000000000001</v>
      </c>
      <c r="AD22" s="357">
        <v>5.6259000000000006</v>
      </c>
      <c r="AE22" s="357">
        <v>0</v>
      </c>
      <c r="AF22" s="357">
        <v>0.76</v>
      </c>
      <c r="AG22" s="357">
        <v>1.4240999999999999</v>
      </c>
      <c r="AH22" s="357">
        <v>0</v>
      </c>
      <c r="AI22" s="357">
        <v>44.345999999999997</v>
      </c>
      <c r="AJ22" s="357">
        <v>0</v>
      </c>
      <c r="AK22" s="357">
        <v>0</v>
      </c>
      <c r="AL22" s="357">
        <v>0.1</v>
      </c>
      <c r="AM22" s="357">
        <v>0</v>
      </c>
      <c r="AN22" s="357">
        <v>0</v>
      </c>
      <c r="AO22" s="357">
        <v>0</v>
      </c>
      <c r="AP22" s="357">
        <v>0</v>
      </c>
      <c r="AQ22" s="357">
        <v>0</v>
      </c>
      <c r="AR22" s="357">
        <v>0</v>
      </c>
      <c r="AS22" s="357">
        <v>0</v>
      </c>
      <c r="AT22" s="357">
        <v>0.05</v>
      </c>
      <c r="AU22" s="357">
        <v>0.15000000000000002</v>
      </c>
      <c r="AV22" s="357">
        <v>0.77</v>
      </c>
      <c r="AW22" s="357">
        <v>19.079999999999998</v>
      </c>
      <c r="AX22" s="357">
        <v>5.4287999999999998</v>
      </c>
      <c r="AY22" s="357">
        <v>4.4999999999999998E-2</v>
      </c>
      <c r="AZ22" s="357">
        <v>0</v>
      </c>
      <c r="BA22" s="357">
        <v>0</v>
      </c>
      <c r="BB22" s="357">
        <v>0</v>
      </c>
      <c r="BC22" s="357">
        <v>0</v>
      </c>
      <c r="BD22" s="357">
        <v>0</v>
      </c>
      <c r="BE22" s="357">
        <v>0</v>
      </c>
      <c r="BF22" s="357">
        <v>0</v>
      </c>
      <c r="BG22" s="356">
        <v>2112.0182897999998</v>
      </c>
      <c r="BH22" s="355">
        <v>602.08982979999973</v>
      </c>
    </row>
    <row r="23" spans="1:60" s="364" customFormat="1" ht="15.75">
      <c r="A23" s="370" t="s">
        <v>110</v>
      </c>
      <c r="B23" s="371" t="s">
        <v>111</v>
      </c>
      <c r="C23" s="370" t="s">
        <v>112</v>
      </c>
      <c r="D23" s="369">
        <v>222.06</v>
      </c>
      <c r="E23" s="367">
        <v>0</v>
      </c>
      <c r="F23" s="367">
        <v>0</v>
      </c>
      <c r="G23" s="367">
        <v>0</v>
      </c>
      <c r="H23" s="367">
        <v>0</v>
      </c>
      <c r="I23" s="367">
        <v>0</v>
      </c>
      <c r="J23" s="367">
        <v>0</v>
      </c>
      <c r="K23" s="367">
        <v>0</v>
      </c>
      <c r="L23" s="367">
        <v>0</v>
      </c>
      <c r="M23" s="367">
        <v>0</v>
      </c>
      <c r="N23" s="367">
        <v>0</v>
      </c>
      <c r="O23" s="368">
        <v>0</v>
      </c>
      <c r="P23" s="367">
        <v>0</v>
      </c>
      <c r="Q23" s="368">
        <v>0</v>
      </c>
      <c r="R23" s="367">
        <v>0</v>
      </c>
      <c r="S23" s="367">
        <v>0.15</v>
      </c>
      <c r="T23" s="367">
        <v>221.91</v>
      </c>
      <c r="U23" s="367">
        <v>0</v>
      </c>
      <c r="V23" s="367">
        <v>0</v>
      </c>
      <c r="W23" s="367">
        <v>0</v>
      </c>
      <c r="X23" s="367">
        <v>0</v>
      </c>
      <c r="Y23" s="367">
        <v>0</v>
      </c>
      <c r="Z23" s="367">
        <v>0</v>
      </c>
      <c r="AA23" s="368">
        <v>0</v>
      </c>
      <c r="AB23" s="368">
        <v>0.15</v>
      </c>
      <c r="AC23" s="368">
        <v>0.15</v>
      </c>
      <c r="AD23" s="368">
        <v>0</v>
      </c>
      <c r="AE23" s="368">
        <v>0</v>
      </c>
      <c r="AF23" s="368">
        <v>0</v>
      </c>
      <c r="AG23" s="368">
        <v>0</v>
      </c>
      <c r="AH23" s="368">
        <v>0</v>
      </c>
      <c r="AI23" s="368">
        <v>0</v>
      </c>
      <c r="AJ23" s="368">
        <v>0</v>
      </c>
      <c r="AK23" s="368">
        <v>0</v>
      </c>
      <c r="AL23" s="368">
        <v>0</v>
      </c>
      <c r="AM23" s="368">
        <v>0</v>
      </c>
      <c r="AN23" s="367">
        <v>0</v>
      </c>
      <c r="AO23" s="367">
        <v>0</v>
      </c>
      <c r="AP23" s="368">
        <v>0</v>
      </c>
      <c r="AQ23" s="368">
        <v>0</v>
      </c>
      <c r="AR23" s="368">
        <v>0</v>
      </c>
      <c r="AS23" s="367">
        <v>0</v>
      </c>
      <c r="AT23" s="368">
        <v>0</v>
      </c>
      <c r="AU23" s="368">
        <v>0</v>
      </c>
      <c r="AV23" s="367">
        <v>0</v>
      </c>
      <c r="AW23" s="367">
        <v>0</v>
      </c>
      <c r="AX23" s="367">
        <v>0</v>
      </c>
      <c r="AY23" s="367">
        <v>0</v>
      </c>
      <c r="AZ23" s="367">
        <v>0</v>
      </c>
      <c r="BA23" s="367">
        <v>0</v>
      </c>
      <c r="BB23" s="367">
        <v>0</v>
      </c>
      <c r="BC23" s="367">
        <v>0</v>
      </c>
      <c r="BD23" s="367">
        <v>0</v>
      </c>
      <c r="BE23" s="367">
        <v>0</v>
      </c>
      <c r="BF23" s="367">
        <v>0.15</v>
      </c>
      <c r="BG23" s="365">
        <v>254.96999999999997</v>
      </c>
      <c r="BH23" s="355">
        <v>32.909999999999968</v>
      </c>
    </row>
    <row r="24" spans="1:60" s="364" customFormat="1" ht="15.75">
      <c r="A24" s="370" t="s">
        <v>113</v>
      </c>
      <c r="B24" s="371" t="s">
        <v>114</v>
      </c>
      <c r="C24" s="370" t="s">
        <v>115</v>
      </c>
      <c r="D24" s="369">
        <v>22.729999999999997</v>
      </c>
      <c r="E24" s="367">
        <v>0</v>
      </c>
      <c r="F24" s="367">
        <v>0</v>
      </c>
      <c r="G24" s="367">
        <v>0</v>
      </c>
      <c r="H24" s="367">
        <v>0</v>
      </c>
      <c r="I24" s="367">
        <v>0</v>
      </c>
      <c r="J24" s="367">
        <v>0</v>
      </c>
      <c r="K24" s="367">
        <v>0</v>
      </c>
      <c r="L24" s="367">
        <v>0</v>
      </c>
      <c r="M24" s="367">
        <v>0</v>
      </c>
      <c r="N24" s="367">
        <v>0</v>
      </c>
      <c r="O24" s="368">
        <v>0</v>
      </c>
      <c r="P24" s="367">
        <v>0</v>
      </c>
      <c r="Q24" s="368">
        <v>0</v>
      </c>
      <c r="R24" s="367">
        <v>0</v>
      </c>
      <c r="S24" s="367">
        <v>0</v>
      </c>
      <c r="T24" s="367">
        <v>0</v>
      </c>
      <c r="U24" s="367">
        <v>22.729999999999997</v>
      </c>
      <c r="V24" s="367">
        <v>0</v>
      </c>
      <c r="W24" s="367">
        <v>0</v>
      </c>
      <c r="X24" s="367">
        <v>0</v>
      </c>
      <c r="Y24" s="367">
        <v>0</v>
      </c>
      <c r="Z24" s="367">
        <v>0</v>
      </c>
      <c r="AA24" s="368">
        <v>0</v>
      </c>
      <c r="AB24" s="368">
        <v>0</v>
      </c>
      <c r="AC24" s="368">
        <v>0</v>
      </c>
      <c r="AD24" s="368">
        <v>0</v>
      </c>
      <c r="AE24" s="368">
        <v>0</v>
      </c>
      <c r="AF24" s="368">
        <v>0</v>
      </c>
      <c r="AG24" s="368">
        <v>0</v>
      </c>
      <c r="AH24" s="368">
        <v>0</v>
      </c>
      <c r="AI24" s="368">
        <v>0</v>
      </c>
      <c r="AJ24" s="368">
        <v>0</v>
      </c>
      <c r="AK24" s="368">
        <v>0</v>
      </c>
      <c r="AL24" s="368">
        <v>0</v>
      </c>
      <c r="AM24" s="368">
        <v>0</v>
      </c>
      <c r="AN24" s="367">
        <v>0</v>
      </c>
      <c r="AO24" s="367">
        <v>0</v>
      </c>
      <c r="AP24" s="368">
        <v>0</v>
      </c>
      <c r="AQ24" s="368">
        <v>0</v>
      </c>
      <c r="AR24" s="368">
        <v>0</v>
      </c>
      <c r="AS24" s="367">
        <v>0</v>
      </c>
      <c r="AT24" s="368">
        <v>0</v>
      </c>
      <c r="AU24" s="368">
        <v>0</v>
      </c>
      <c r="AV24" s="367">
        <v>0</v>
      </c>
      <c r="AW24" s="367">
        <v>0</v>
      </c>
      <c r="AX24" s="367">
        <v>0</v>
      </c>
      <c r="AY24" s="367">
        <v>0</v>
      </c>
      <c r="AZ24" s="367">
        <v>0</v>
      </c>
      <c r="BA24" s="367">
        <v>0</v>
      </c>
      <c r="BB24" s="367">
        <v>0</v>
      </c>
      <c r="BC24" s="367">
        <v>0</v>
      </c>
      <c r="BD24" s="367">
        <v>0</v>
      </c>
      <c r="BE24" s="367">
        <v>0</v>
      </c>
      <c r="BF24" s="367">
        <v>0</v>
      </c>
      <c r="BG24" s="365">
        <v>24.089999999999996</v>
      </c>
      <c r="BH24" s="366">
        <v>1.3599999999999994</v>
      </c>
    </row>
    <row r="25" spans="1:60" s="364" customFormat="1" ht="15.75">
      <c r="A25" s="370" t="s">
        <v>116</v>
      </c>
      <c r="B25" s="371" t="s">
        <v>117</v>
      </c>
      <c r="C25" s="370" t="s">
        <v>118</v>
      </c>
      <c r="D25" s="369">
        <v>0</v>
      </c>
      <c r="E25" s="367">
        <v>0</v>
      </c>
      <c r="F25" s="367">
        <v>0</v>
      </c>
      <c r="G25" s="367">
        <v>0</v>
      </c>
      <c r="H25" s="367">
        <v>0</v>
      </c>
      <c r="I25" s="367">
        <v>0</v>
      </c>
      <c r="J25" s="367">
        <v>0</v>
      </c>
      <c r="K25" s="367">
        <v>0</v>
      </c>
      <c r="L25" s="367">
        <v>0</v>
      </c>
      <c r="M25" s="367">
        <v>0</v>
      </c>
      <c r="N25" s="367">
        <v>0</v>
      </c>
      <c r="O25" s="368">
        <v>0</v>
      </c>
      <c r="P25" s="367">
        <v>0</v>
      </c>
      <c r="Q25" s="368">
        <v>0</v>
      </c>
      <c r="R25" s="367">
        <v>0</v>
      </c>
      <c r="S25" s="367">
        <v>0</v>
      </c>
      <c r="T25" s="367">
        <v>0</v>
      </c>
      <c r="U25" s="367">
        <v>0</v>
      </c>
      <c r="V25" s="367">
        <v>0</v>
      </c>
      <c r="W25" s="367">
        <v>0</v>
      </c>
      <c r="X25" s="367">
        <v>0</v>
      </c>
      <c r="Y25" s="367">
        <v>0</v>
      </c>
      <c r="Z25" s="367">
        <v>0</v>
      </c>
      <c r="AA25" s="368">
        <v>0</v>
      </c>
      <c r="AB25" s="368">
        <v>0</v>
      </c>
      <c r="AC25" s="368">
        <v>0</v>
      </c>
      <c r="AD25" s="368">
        <v>0</v>
      </c>
      <c r="AE25" s="368">
        <v>0</v>
      </c>
      <c r="AF25" s="368">
        <v>0</v>
      </c>
      <c r="AG25" s="368">
        <v>0</v>
      </c>
      <c r="AH25" s="368">
        <v>0</v>
      </c>
      <c r="AI25" s="368">
        <v>0</v>
      </c>
      <c r="AJ25" s="368">
        <v>0</v>
      </c>
      <c r="AK25" s="368">
        <v>0</v>
      </c>
      <c r="AL25" s="368">
        <v>0</v>
      </c>
      <c r="AM25" s="368">
        <v>0</v>
      </c>
      <c r="AN25" s="367">
        <v>0</v>
      </c>
      <c r="AO25" s="367">
        <v>0</v>
      </c>
      <c r="AP25" s="368">
        <v>0</v>
      </c>
      <c r="AQ25" s="368">
        <v>0</v>
      </c>
      <c r="AR25" s="368">
        <v>0</v>
      </c>
      <c r="AS25" s="367">
        <v>0</v>
      </c>
      <c r="AT25" s="368">
        <v>0</v>
      </c>
      <c r="AU25" s="368">
        <v>0</v>
      </c>
      <c r="AV25" s="367">
        <v>0</v>
      </c>
      <c r="AW25" s="367">
        <v>0</v>
      </c>
      <c r="AX25" s="367">
        <v>0</v>
      </c>
      <c r="AY25" s="367">
        <v>0</v>
      </c>
      <c r="AZ25" s="367">
        <v>0</v>
      </c>
      <c r="BA25" s="367">
        <v>0</v>
      </c>
      <c r="BB25" s="367">
        <v>0</v>
      </c>
      <c r="BC25" s="367">
        <v>0</v>
      </c>
      <c r="BD25" s="367">
        <v>0</v>
      </c>
      <c r="BE25" s="367">
        <v>0</v>
      </c>
      <c r="BF25" s="367">
        <v>0</v>
      </c>
      <c r="BG25" s="365">
        <v>0</v>
      </c>
      <c r="BH25" s="366">
        <v>0</v>
      </c>
    </row>
    <row r="26" spans="1:60" s="364" customFormat="1" ht="15.75">
      <c r="A26" s="370" t="s">
        <v>119</v>
      </c>
      <c r="B26" s="371" t="s">
        <v>120</v>
      </c>
      <c r="C26" s="370" t="s">
        <v>121</v>
      </c>
      <c r="D26" s="369">
        <v>0</v>
      </c>
      <c r="E26" s="367">
        <v>0</v>
      </c>
      <c r="F26" s="367">
        <v>0</v>
      </c>
      <c r="G26" s="367">
        <v>0</v>
      </c>
      <c r="H26" s="367">
        <v>0</v>
      </c>
      <c r="I26" s="367">
        <v>0</v>
      </c>
      <c r="J26" s="367">
        <v>0</v>
      </c>
      <c r="K26" s="367">
        <v>0</v>
      </c>
      <c r="L26" s="367">
        <v>0</v>
      </c>
      <c r="M26" s="367">
        <v>0</v>
      </c>
      <c r="N26" s="367">
        <v>0</v>
      </c>
      <c r="O26" s="368">
        <v>0</v>
      </c>
      <c r="P26" s="367">
        <v>0</v>
      </c>
      <c r="Q26" s="368">
        <v>0</v>
      </c>
      <c r="R26" s="367">
        <v>0</v>
      </c>
      <c r="S26" s="367">
        <v>0</v>
      </c>
      <c r="T26" s="367">
        <v>0</v>
      </c>
      <c r="U26" s="367">
        <v>0</v>
      </c>
      <c r="V26" s="367">
        <v>0</v>
      </c>
      <c r="W26" s="367">
        <v>0</v>
      </c>
      <c r="X26" s="367">
        <v>0</v>
      </c>
      <c r="Y26" s="367">
        <v>0</v>
      </c>
      <c r="Z26" s="367">
        <v>0</v>
      </c>
      <c r="AA26" s="368">
        <v>0</v>
      </c>
      <c r="AB26" s="368">
        <v>0</v>
      </c>
      <c r="AC26" s="368">
        <v>0</v>
      </c>
      <c r="AD26" s="368">
        <v>0</v>
      </c>
      <c r="AE26" s="368">
        <v>0</v>
      </c>
      <c r="AF26" s="368">
        <v>0</v>
      </c>
      <c r="AG26" s="368">
        <v>0</v>
      </c>
      <c r="AH26" s="368">
        <v>0</v>
      </c>
      <c r="AI26" s="368">
        <v>0</v>
      </c>
      <c r="AJ26" s="368">
        <v>0</v>
      </c>
      <c r="AK26" s="368">
        <v>0</v>
      </c>
      <c r="AL26" s="368">
        <v>0</v>
      </c>
      <c r="AM26" s="368">
        <v>0</v>
      </c>
      <c r="AN26" s="367">
        <v>0</v>
      </c>
      <c r="AO26" s="367">
        <v>0</v>
      </c>
      <c r="AP26" s="368">
        <v>0</v>
      </c>
      <c r="AQ26" s="368">
        <v>0</v>
      </c>
      <c r="AR26" s="368">
        <v>0</v>
      </c>
      <c r="AS26" s="367">
        <v>0</v>
      </c>
      <c r="AT26" s="368">
        <v>0</v>
      </c>
      <c r="AU26" s="368">
        <v>0</v>
      </c>
      <c r="AV26" s="367">
        <v>0</v>
      </c>
      <c r="AW26" s="367">
        <v>0</v>
      </c>
      <c r="AX26" s="367">
        <v>0</v>
      </c>
      <c r="AY26" s="367">
        <v>0</v>
      </c>
      <c r="AZ26" s="367">
        <v>0</v>
      </c>
      <c r="BA26" s="367">
        <v>0</v>
      </c>
      <c r="BB26" s="367">
        <v>0</v>
      </c>
      <c r="BC26" s="367">
        <v>0</v>
      </c>
      <c r="BD26" s="367">
        <v>0</v>
      </c>
      <c r="BE26" s="367">
        <v>0</v>
      </c>
      <c r="BF26" s="367">
        <v>0</v>
      </c>
      <c r="BG26" s="365">
        <v>0</v>
      </c>
      <c r="BH26" s="366">
        <v>0</v>
      </c>
    </row>
    <row r="27" spans="1:60" s="364" customFormat="1" ht="15.75">
      <c r="A27" s="370" t="s">
        <v>122</v>
      </c>
      <c r="B27" s="371" t="s">
        <v>123</v>
      </c>
      <c r="C27" s="370" t="s">
        <v>124</v>
      </c>
      <c r="D27" s="369">
        <v>22.21</v>
      </c>
      <c r="E27" s="367">
        <v>0</v>
      </c>
      <c r="F27" s="367">
        <v>0</v>
      </c>
      <c r="G27" s="367">
        <v>0</v>
      </c>
      <c r="H27" s="367">
        <v>0</v>
      </c>
      <c r="I27" s="367">
        <v>0</v>
      </c>
      <c r="J27" s="367">
        <v>0</v>
      </c>
      <c r="K27" s="367">
        <v>0</v>
      </c>
      <c r="L27" s="367">
        <v>0</v>
      </c>
      <c r="M27" s="367">
        <v>0</v>
      </c>
      <c r="N27" s="367">
        <v>0</v>
      </c>
      <c r="O27" s="368">
        <v>0</v>
      </c>
      <c r="P27" s="367">
        <v>0</v>
      </c>
      <c r="Q27" s="368">
        <v>0</v>
      </c>
      <c r="R27" s="367">
        <v>0</v>
      </c>
      <c r="S27" s="367">
        <v>3.8800000000000001E-2</v>
      </c>
      <c r="T27" s="367">
        <v>0</v>
      </c>
      <c r="U27" s="367">
        <v>0</v>
      </c>
      <c r="V27" s="367">
        <v>0</v>
      </c>
      <c r="W27" s="367">
        <v>0</v>
      </c>
      <c r="X27" s="367">
        <v>22.171200000000002</v>
      </c>
      <c r="Y27" s="367">
        <v>0</v>
      </c>
      <c r="Z27" s="367">
        <v>0</v>
      </c>
      <c r="AA27" s="368">
        <v>0</v>
      </c>
      <c r="AB27" s="368">
        <v>0</v>
      </c>
      <c r="AC27" s="368">
        <v>0</v>
      </c>
      <c r="AD27" s="368">
        <v>0</v>
      </c>
      <c r="AE27" s="368">
        <v>0</v>
      </c>
      <c r="AF27" s="368">
        <v>0</v>
      </c>
      <c r="AG27" s="368">
        <v>0</v>
      </c>
      <c r="AH27" s="368">
        <v>0</v>
      </c>
      <c r="AI27" s="368">
        <v>0</v>
      </c>
      <c r="AJ27" s="368">
        <v>0</v>
      </c>
      <c r="AK27" s="368">
        <v>0</v>
      </c>
      <c r="AL27" s="368">
        <v>0</v>
      </c>
      <c r="AM27" s="368">
        <v>0</v>
      </c>
      <c r="AN27" s="367">
        <v>0</v>
      </c>
      <c r="AO27" s="367">
        <v>0</v>
      </c>
      <c r="AP27" s="368">
        <v>0</v>
      </c>
      <c r="AQ27" s="368">
        <v>0</v>
      </c>
      <c r="AR27" s="368">
        <v>0</v>
      </c>
      <c r="AS27" s="367">
        <v>0</v>
      </c>
      <c r="AT27" s="368">
        <v>0</v>
      </c>
      <c r="AU27" s="368">
        <v>0</v>
      </c>
      <c r="AV27" s="367">
        <v>0</v>
      </c>
      <c r="AW27" s="367">
        <v>0</v>
      </c>
      <c r="AX27" s="367">
        <v>3.8800000000000001E-2</v>
      </c>
      <c r="AY27" s="367">
        <v>0</v>
      </c>
      <c r="AZ27" s="367">
        <v>0</v>
      </c>
      <c r="BA27" s="367">
        <v>0</v>
      </c>
      <c r="BB27" s="367">
        <v>0</v>
      </c>
      <c r="BC27" s="367">
        <v>0</v>
      </c>
      <c r="BD27" s="367">
        <v>0</v>
      </c>
      <c r="BE27" s="367">
        <v>0</v>
      </c>
      <c r="BF27" s="367">
        <v>3.8800000000000001E-2</v>
      </c>
      <c r="BG27" s="365">
        <v>170.35227459999999</v>
      </c>
      <c r="BH27" s="366">
        <v>148.14227459999998</v>
      </c>
    </row>
    <row r="28" spans="1:60" s="364" customFormat="1" ht="15.75">
      <c r="A28" s="370" t="s">
        <v>125</v>
      </c>
      <c r="B28" s="371" t="s">
        <v>126</v>
      </c>
      <c r="C28" s="370" t="s">
        <v>127</v>
      </c>
      <c r="D28" s="369">
        <v>8.27</v>
      </c>
      <c r="E28" s="367">
        <v>0</v>
      </c>
      <c r="F28" s="367">
        <v>0</v>
      </c>
      <c r="G28" s="367">
        <v>0</v>
      </c>
      <c r="H28" s="367">
        <v>0</v>
      </c>
      <c r="I28" s="367">
        <v>0</v>
      </c>
      <c r="J28" s="367">
        <v>0</v>
      </c>
      <c r="K28" s="367">
        <v>0</v>
      </c>
      <c r="L28" s="367">
        <v>0</v>
      </c>
      <c r="M28" s="367">
        <v>0</v>
      </c>
      <c r="N28" s="367">
        <v>0</v>
      </c>
      <c r="O28" s="368">
        <v>0</v>
      </c>
      <c r="P28" s="367">
        <v>0</v>
      </c>
      <c r="Q28" s="368">
        <v>0</v>
      </c>
      <c r="R28" s="367">
        <v>0</v>
      </c>
      <c r="S28" s="367">
        <v>0.57000000000000006</v>
      </c>
      <c r="T28" s="367">
        <v>0</v>
      </c>
      <c r="U28" s="367">
        <v>0</v>
      </c>
      <c r="V28" s="367">
        <v>0</v>
      </c>
      <c r="W28" s="367">
        <v>0</v>
      </c>
      <c r="X28" s="367">
        <v>0.31</v>
      </c>
      <c r="Y28" s="367">
        <v>7.6999999999999993</v>
      </c>
      <c r="Z28" s="367">
        <v>0</v>
      </c>
      <c r="AA28" s="368">
        <v>0</v>
      </c>
      <c r="AB28" s="368">
        <v>0</v>
      </c>
      <c r="AC28" s="368">
        <v>0</v>
      </c>
      <c r="AD28" s="368">
        <v>0</v>
      </c>
      <c r="AE28" s="368">
        <v>0</v>
      </c>
      <c r="AF28" s="368">
        <v>0</v>
      </c>
      <c r="AG28" s="368">
        <v>0</v>
      </c>
      <c r="AH28" s="368">
        <v>0</v>
      </c>
      <c r="AI28" s="368">
        <v>0</v>
      </c>
      <c r="AJ28" s="368">
        <v>0</v>
      </c>
      <c r="AK28" s="368">
        <v>0</v>
      </c>
      <c r="AL28" s="368">
        <v>0</v>
      </c>
      <c r="AM28" s="368">
        <v>0</v>
      </c>
      <c r="AN28" s="367">
        <v>0</v>
      </c>
      <c r="AO28" s="367">
        <v>0</v>
      </c>
      <c r="AP28" s="368">
        <v>0</v>
      </c>
      <c r="AQ28" s="368">
        <v>0</v>
      </c>
      <c r="AR28" s="368">
        <v>0</v>
      </c>
      <c r="AS28" s="367">
        <v>0</v>
      </c>
      <c r="AT28" s="368">
        <v>0</v>
      </c>
      <c r="AU28" s="368">
        <v>0</v>
      </c>
      <c r="AV28" s="367">
        <v>0</v>
      </c>
      <c r="AW28" s="367">
        <v>0</v>
      </c>
      <c r="AX28" s="367">
        <v>0.26</v>
      </c>
      <c r="AY28" s="367">
        <v>0</v>
      </c>
      <c r="AZ28" s="367">
        <v>0</v>
      </c>
      <c r="BA28" s="367">
        <v>0</v>
      </c>
      <c r="BB28" s="367">
        <v>0</v>
      </c>
      <c r="BC28" s="367">
        <v>0</v>
      </c>
      <c r="BD28" s="367">
        <v>0</v>
      </c>
      <c r="BE28" s="367">
        <v>0</v>
      </c>
      <c r="BF28" s="367">
        <v>0.57000000000000006</v>
      </c>
      <c r="BG28" s="365">
        <v>7.6999999999999993</v>
      </c>
      <c r="BH28" s="366">
        <v>-0.57000000000000028</v>
      </c>
    </row>
    <row r="29" spans="1:60" s="364" customFormat="1" ht="15.75">
      <c r="A29" s="370" t="s">
        <v>128</v>
      </c>
      <c r="B29" s="371" t="s">
        <v>129</v>
      </c>
      <c r="C29" s="370" t="s">
        <v>130</v>
      </c>
      <c r="D29" s="369">
        <v>0</v>
      </c>
      <c r="E29" s="367">
        <v>0</v>
      </c>
      <c r="F29" s="367">
        <v>0</v>
      </c>
      <c r="G29" s="367">
        <v>0</v>
      </c>
      <c r="H29" s="367">
        <v>0</v>
      </c>
      <c r="I29" s="367">
        <v>0</v>
      </c>
      <c r="J29" s="367">
        <v>0</v>
      </c>
      <c r="K29" s="367">
        <v>0</v>
      </c>
      <c r="L29" s="367">
        <v>0</v>
      </c>
      <c r="M29" s="367">
        <v>0</v>
      </c>
      <c r="N29" s="367">
        <v>0</v>
      </c>
      <c r="O29" s="368">
        <v>0</v>
      </c>
      <c r="P29" s="367">
        <v>0</v>
      </c>
      <c r="Q29" s="368">
        <v>0</v>
      </c>
      <c r="R29" s="367">
        <v>0</v>
      </c>
      <c r="S29" s="367">
        <v>0</v>
      </c>
      <c r="T29" s="367">
        <v>0</v>
      </c>
      <c r="U29" s="367">
        <v>0</v>
      </c>
      <c r="V29" s="367">
        <v>0</v>
      </c>
      <c r="W29" s="367">
        <v>0</v>
      </c>
      <c r="X29" s="367">
        <v>0</v>
      </c>
      <c r="Y29" s="367">
        <v>0</v>
      </c>
      <c r="Z29" s="367">
        <v>0</v>
      </c>
      <c r="AA29" s="368">
        <v>0</v>
      </c>
      <c r="AB29" s="368">
        <v>0</v>
      </c>
      <c r="AC29" s="368">
        <v>0</v>
      </c>
      <c r="AD29" s="368">
        <v>0</v>
      </c>
      <c r="AE29" s="368">
        <v>0</v>
      </c>
      <c r="AF29" s="368">
        <v>0</v>
      </c>
      <c r="AG29" s="368">
        <v>0</v>
      </c>
      <c r="AH29" s="368">
        <v>0</v>
      </c>
      <c r="AI29" s="368">
        <v>0</v>
      </c>
      <c r="AJ29" s="368">
        <v>0</v>
      </c>
      <c r="AK29" s="368">
        <v>0</v>
      </c>
      <c r="AL29" s="368">
        <v>0</v>
      </c>
      <c r="AM29" s="368">
        <v>0</v>
      </c>
      <c r="AN29" s="367">
        <v>0</v>
      </c>
      <c r="AO29" s="367">
        <v>0</v>
      </c>
      <c r="AP29" s="368">
        <v>0</v>
      </c>
      <c r="AQ29" s="368">
        <v>0</v>
      </c>
      <c r="AR29" s="368">
        <v>0</v>
      </c>
      <c r="AS29" s="367">
        <v>0</v>
      </c>
      <c r="AT29" s="368">
        <v>0</v>
      </c>
      <c r="AU29" s="368">
        <v>0</v>
      </c>
      <c r="AV29" s="367">
        <v>0</v>
      </c>
      <c r="AW29" s="367">
        <v>0</v>
      </c>
      <c r="AX29" s="367">
        <v>0</v>
      </c>
      <c r="AY29" s="367">
        <v>0</v>
      </c>
      <c r="AZ29" s="367">
        <v>0</v>
      </c>
      <c r="BA29" s="367">
        <v>0</v>
      </c>
      <c r="BB29" s="367">
        <v>0</v>
      </c>
      <c r="BC29" s="367">
        <v>0</v>
      </c>
      <c r="BD29" s="367">
        <v>0</v>
      </c>
      <c r="BE29" s="367">
        <v>0</v>
      </c>
      <c r="BF29" s="367">
        <v>0</v>
      </c>
      <c r="BG29" s="365">
        <v>0</v>
      </c>
      <c r="BH29" s="366">
        <v>0</v>
      </c>
    </row>
    <row r="30" spans="1:60" s="364" customFormat="1" ht="30">
      <c r="A30" s="370" t="s">
        <v>235</v>
      </c>
      <c r="B30" s="371" t="s">
        <v>132</v>
      </c>
      <c r="C30" s="370" t="s">
        <v>133</v>
      </c>
      <c r="D30" s="369">
        <v>38.549999999999997</v>
      </c>
      <c r="E30" s="367">
        <v>0</v>
      </c>
      <c r="F30" s="367">
        <v>0</v>
      </c>
      <c r="G30" s="367">
        <v>0</v>
      </c>
      <c r="H30" s="367">
        <v>0</v>
      </c>
      <c r="I30" s="367">
        <v>0</v>
      </c>
      <c r="J30" s="367">
        <v>0</v>
      </c>
      <c r="K30" s="367">
        <v>0</v>
      </c>
      <c r="L30" s="367">
        <v>0</v>
      </c>
      <c r="M30" s="367">
        <v>0</v>
      </c>
      <c r="N30" s="367">
        <v>0</v>
      </c>
      <c r="O30" s="368">
        <v>0</v>
      </c>
      <c r="P30" s="367">
        <v>0</v>
      </c>
      <c r="Q30" s="368">
        <v>0</v>
      </c>
      <c r="R30" s="367">
        <v>0</v>
      </c>
      <c r="S30" s="367">
        <v>16.439999999999998</v>
      </c>
      <c r="T30" s="367">
        <v>0</v>
      </c>
      <c r="U30" s="367">
        <v>0</v>
      </c>
      <c r="V30" s="367">
        <v>0</v>
      </c>
      <c r="W30" s="367">
        <v>0</v>
      </c>
      <c r="X30" s="367">
        <v>0</v>
      </c>
      <c r="Y30" s="367">
        <v>0</v>
      </c>
      <c r="Z30" s="367">
        <v>0</v>
      </c>
      <c r="AA30" s="367">
        <v>22.11</v>
      </c>
      <c r="AB30" s="368">
        <v>0</v>
      </c>
      <c r="AC30" s="368">
        <v>0</v>
      </c>
      <c r="AD30" s="368">
        <v>0</v>
      </c>
      <c r="AE30" s="368">
        <v>0</v>
      </c>
      <c r="AF30" s="368">
        <v>0</v>
      </c>
      <c r="AG30" s="368">
        <v>0</v>
      </c>
      <c r="AH30" s="368">
        <v>0</v>
      </c>
      <c r="AI30" s="368">
        <v>0</v>
      </c>
      <c r="AJ30" s="368">
        <v>0</v>
      </c>
      <c r="AK30" s="368">
        <v>0</v>
      </c>
      <c r="AL30" s="368">
        <v>0</v>
      </c>
      <c r="AM30" s="368">
        <v>0</v>
      </c>
      <c r="AN30" s="367">
        <v>0</v>
      </c>
      <c r="AO30" s="367">
        <v>0</v>
      </c>
      <c r="AP30" s="368">
        <v>0</v>
      </c>
      <c r="AQ30" s="368">
        <v>0</v>
      </c>
      <c r="AR30" s="368">
        <v>0</v>
      </c>
      <c r="AS30" s="367">
        <v>0</v>
      </c>
      <c r="AT30" s="368">
        <v>0</v>
      </c>
      <c r="AU30" s="368">
        <v>0</v>
      </c>
      <c r="AV30" s="367">
        <v>0.67</v>
      </c>
      <c r="AW30" s="367">
        <v>11.37</v>
      </c>
      <c r="AX30" s="367">
        <v>4.3999999999999995</v>
      </c>
      <c r="AY30" s="367">
        <v>0</v>
      </c>
      <c r="AZ30" s="367">
        <v>0</v>
      </c>
      <c r="BA30" s="367">
        <v>0</v>
      </c>
      <c r="BB30" s="367">
        <v>0</v>
      </c>
      <c r="BC30" s="367">
        <v>0</v>
      </c>
      <c r="BD30" s="367">
        <v>0</v>
      </c>
      <c r="BE30" s="367">
        <v>0</v>
      </c>
      <c r="BF30" s="367">
        <v>16.439999999999998</v>
      </c>
      <c r="BG30" s="365">
        <v>24.689999999999998</v>
      </c>
      <c r="BH30" s="366">
        <v>-13.86</v>
      </c>
    </row>
    <row r="31" spans="1:60" s="364" customFormat="1" ht="30">
      <c r="A31" s="370" t="s">
        <v>134</v>
      </c>
      <c r="B31" s="371" t="s">
        <v>135</v>
      </c>
      <c r="C31" s="370" t="s">
        <v>136</v>
      </c>
      <c r="D31" s="369">
        <v>462.8048</v>
      </c>
      <c r="E31" s="367">
        <v>0</v>
      </c>
      <c r="F31" s="367">
        <v>0</v>
      </c>
      <c r="G31" s="367">
        <v>0</v>
      </c>
      <c r="H31" s="367">
        <v>0</v>
      </c>
      <c r="I31" s="367">
        <v>0</v>
      </c>
      <c r="J31" s="367">
        <v>0</v>
      </c>
      <c r="K31" s="367">
        <v>0</v>
      </c>
      <c r="L31" s="367">
        <v>0</v>
      </c>
      <c r="M31" s="367">
        <v>0</v>
      </c>
      <c r="N31" s="367">
        <v>0</v>
      </c>
      <c r="O31" s="367">
        <v>0</v>
      </c>
      <c r="P31" s="367">
        <v>0</v>
      </c>
      <c r="Q31" s="367">
        <v>0</v>
      </c>
      <c r="R31" s="367">
        <v>0</v>
      </c>
      <c r="S31" s="367">
        <v>5.120000000000001</v>
      </c>
      <c r="T31" s="367">
        <v>0</v>
      </c>
      <c r="U31" s="367">
        <v>0.23</v>
      </c>
      <c r="V31" s="367">
        <v>0</v>
      </c>
      <c r="W31" s="367">
        <v>0</v>
      </c>
      <c r="X31" s="367">
        <v>2.33</v>
      </c>
      <c r="Y31" s="367">
        <v>0</v>
      </c>
      <c r="Z31" s="367">
        <v>0</v>
      </c>
      <c r="AA31" s="367">
        <v>0</v>
      </c>
      <c r="AB31" s="367">
        <v>457.6848</v>
      </c>
      <c r="AC31" s="368">
        <v>0.29380000000000006</v>
      </c>
      <c r="AD31" s="368">
        <v>6.2E-2</v>
      </c>
      <c r="AE31" s="368">
        <v>0</v>
      </c>
      <c r="AF31" s="368">
        <v>0.7</v>
      </c>
      <c r="AG31" s="368">
        <v>0.61409999999999998</v>
      </c>
      <c r="AH31" s="368">
        <v>0</v>
      </c>
      <c r="AI31" s="368">
        <v>0.87600000000000011</v>
      </c>
      <c r="AJ31" s="368">
        <v>0</v>
      </c>
      <c r="AK31" s="368">
        <v>0</v>
      </c>
      <c r="AL31" s="368">
        <v>0.1</v>
      </c>
      <c r="AM31" s="368">
        <v>0</v>
      </c>
      <c r="AN31" s="368">
        <v>0</v>
      </c>
      <c r="AO31" s="368">
        <v>0</v>
      </c>
      <c r="AP31" s="368">
        <v>0</v>
      </c>
      <c r="AQ31" s="368">
        <v>0</v>
      </c>
      <c r="AR31" s="368">
        <v>0</v>
      </c>
      <c r="AS31" s="367">
        <v>0</v>
      </c>
      <c r="AT31" s="367">
        <v>0.04</v>
      </c>
      <c r="AU31" s="367">
        <v>0</v>
      </c>
      <c r="AV31" s="367">
        <v>0.1</v>
      </c>
      <c r="AW31" s="367">
        <v>1.77</v>
      </c>
      <c r="AX31" s="367">
        <v>0.65</v>
      </c>
      <c r="AY31" s="367">
        <v>0</v>
      </c>
      <c r="AZ31" s="367">
        <v>0</v>
      </c>
      <c r="BA31" s="367">
        <v>0</v>
      </c>
      <c r="BB31" s="367">
        <v>0</v>
      </c>
      <c r="BC31" s="367">
        <v>0</v>
      </c>
      <c r="BD31" s="367">
        <v>0</v>
      </c>
      <c r="BE31" s="367">
        <v>0</v>
      </c>
      <c r="BF31" s="367">
        <v>5.120000000000001</v>
      </c>
      <c r="BG31" s="365">
        <v>618.97936140000002</v>
      </c>
      <c r="BH31" s="366">
        <v>156.17456140000002</v>
      </c>
    </row>
    <row r="32" spans="1:60" s="372" customFormat="1" ht="15.75">
      <c r="A32" s="376" t="s">
        <v>75</v>
      </c>
      <c r="B32" s="333" t="s">
        <v>137</v>
      </c>
      <c r="C32" s="376" t="s">
        <v>138</v>
      </c>
      <c r="D32" s="375">
        <v>289.12479999999999</v>
      </c>
      <c r="E32" s="368">
        <v>0</v>
      </c>
      <c r="F32" s="368">
        <v>0</v>
      </c>
      <c r="G32" s="368">
        <v>0</v>
      </c>
      <c r="H32" s="368">
        <v>0</v>
      </c>
      <c r="I32" s="368">
        <v>0</v>
      </c>
      <c r="J32" s="368">
        <v>0</v>
      </c>
      <c r="K32" s="368">
        <v>0</v>
      </c>
      <c r="L32" s="368">
        <v>0</v>
      </c>
      <c r="M32" s="368">
        <v>0</v>
      </c>
      <c r="N32" s="368">
        <v>0</v>
      </c>
      <c r="O32" s="368">
        <v>0</v>
      </c>
      <c r="P32" s="368">
        <v>0</v>
      </c>
      <c r="Q32" s="368">
        <v>0</v>
      </c>
      <c r="R32" s="368">
        <v>0</v>
      </c>
      <c r="S32" s="368">
        <v>2.78</v>
      </c>
      <c r="T32" s="368">
        <v>0</v>
      </c>
      <c r="U32" s="368">
        <v>0</v>
      </c>
      <c r="V32" s="368">
        <v>0</v>
      </c>
      <c r="W32" s="368">
        <v>0</v>
      </c>
      <c r="X32" s="368">
        <v>0.85999999999999988</v>
      </c>
      <c r="Y32" s="368">
        <v>0</v>
      </c>
      <c r="Z32" s="368">
        <v>0</v>
      </c>
      <c r="AA32" s="368">
        <v>0</v>
      </c>
      <c r="AB32" s="368">
        <v>1.07</v>
      </c>
      <c r="AC32" s="368">
        <v>286.34480000000002</v>
      </c>
      <c r="AD32" s="368">
        <v>6.2E-2</v>
      </c>
      <c r="AE32" s="368">
        <v>0</v>
      </c>
      <c r="AF32" s="368">
        <v>0</v>
      </c>
      <c r="AG32" s="368">
        <v>9.0000000000000011E-2</v>
      </c>
      <c r="AH32" s="368">
        <v>0</v>
      </c>
      <c r="AI32" s="368">
        <v>0.81800000000000006</v>
      </c>
      <c r="AJ32" s="368">
        <v>0</v>
      </c>
      <c r="AK32" s="368">
        <v>0</v>
      </c>
      <c r="AL32" s="368">
        <v>0.1</v>
      </c>
      <c r="AM32" s="368">
        <v>0</v>
      </c>
      <c r="AN32" s="368">
        <v>0</v>
      </c>
      <c r="AO32" s="368">
        <v>0</v>
      </c>
      <c r="AP32" s="368">
        <v>0</v>
      </c>
      <c r="AQ32" s="368">
        <v>0</v>
      </c>
      <c r="AR32" s="368">
        <v>0</v>
      </c>
      <c r="AS32" s="368">
        <v>0</v>
      </c>
      <c r="AT32" s="368">
        <v>0</v>
      </c>
      <c r="AU32" s="368">
        <v>0</v>
      </c>
      <c r="AV32" s="368">
        <v>0.1</v>
      </c>
      <c r="AW32" s="368">
        <v>0.5</v>
      </c>
      <c r="AX32" s="368">
        <v>0.25</v>
      </c>
      <c r="AY32" s="368">
        <v>0</v>
      </c>
      <c r="AZ32" s="368">
        <v>0</v>
      </c>
      <c r="BA32" s="368">
        <v>0</v>
      </c>
      <c r="BB32" s="368">
        <v>0</v>
      </c>
      <c r="BC32" s="368">
        <v>0</v>
      </c>
      <c r="BD32" s="368">
        <v>0</v>
      </c>
      <c r="BE32" s="368">
        <v>0</v>
      </c>
      <c r="BF32" s="368">
        <v>2.78</v>
      </c>
      <c r="BG32" s="373">
        <v>325.45374460000005</v>
      </c>
      <c r="BH32" s="374">
        <v>36.328944600000057</v>
      </c>
    </row>
    <row r="33" spans="1:60" s="372" customFormat="1" ht="15.75">
      <c r="A33" s="376" t="s">
        <v>75</v>
      </c>
      <c r="B33" s="333" t="s">
        <v>139</v>
      </c>
      <c r="C33" s="376" t="s">
        <v>140</v>
      </c>
      <c r="D33" s="375">
        <v>20.57</v>
      </c>
      <c r="E33" s="368">
        <v>0</v>
      </c>
      <c r="F33" s="368">
        <v>0</v>
      </c>
      <c r="G33" s="368">
        <v>0</v>
      </c>
      <c r="H33" s="368">
        <v>0</v>
      </c>
      <c r="I33" s="368">
        <v>0</v>
      </c>
      <c r="J33" s="368">
        <v>0</v>
      </c>
      <c r="K33" s="368">
        <v>0</v>
      </c>
      <c r="L33" s="368">
        <v>0</v>
      </c>
      <c r="M33" s="368">
        <v>0</v>
      </c>
      <c r="N33" s="368">
        <v>0</v>
      </c>
      <c r="O33" s="368">
        <v>0</v>
      </c>
      <c r="P33" s="368">
        <v>0</v>
      </c>
      <c r="Q33" s="368">
        <v>0</v>
      </c>
      <c r="R33" s="368">
        <v>0</v>
      </c>
      <c r="S33" s="368">
        <v>0.21000000000000002</v>
      </c>
      <c r="T33" s="368">
        <v>0</v>
      </c>
      <c r="U33" s="368">
        <v>0</v>
      </c>
      <c r="V33" s="368">
        <v>0</v>
      </c>
      <c r="W33" s="368">
        <v>0</v>
      </c>
      <c r="X33" s="368">
        <v>0.08</v>
      </c>
      <c r="Y33" s="368">
        <v>0</v>
      </c>
      <c r="Z33" s="368">
        <v>0</v>
      </c>
      <c r="AA33" s="368">
        <v>0</v>
      </c>
      <c r="AB33" s="368">
        <v>0.13</v>
      </c>
      <c r="AC33" s="368">
        <v>0.08</v>
      </c>
      <c r="AD33" s="368">
        <v>20.36</v>
      </c>
      <c r="AE33" s="368">
        <v>0</v>
      </c>
      <c r="AF33" s="368">
        <v>0</v>
      </c>
      <c r="AG33" s="368">
        <v>0</v>
      </c>
      <c r="AH33" s="368">
        <v>0</v>
      </c>
      <c r="AI33" s="368">
        <v>0.05</v>
      </c>
      <c r="AJ33" s="368">
        <v>0</v>
      </c>
      <c r="AK33" s="368">
        <v>0</v>
      </c>
      <c r="AL33" s="368">
        <v>0</v>
      </c>
      <c r="AM33" s="368">
        <v>0</v>
      </c>
      <c r="AN33" s="368">
        <v>0</v>
      </c>
      <c r="AO33" s="368">
        <v>0</v>
      </c>
      <c r="AP33" s="368">
        <v>0</v>
      </c>
      <c r="AQ33" s="368">
        <v>0</v>
      </c>
      <c r="AR33" s="368">
        <v>0</v>
      </c>
      <c r="AS33" s="368">
        <v>0</v>
      </c>
      <c r="AT33" s="368">
        <v>0</v>
      </c>
      <c r="AU33" s="368">
        <v>0</v>
      </c>
      <c r="AV33" s="368">
        <v>0</v>
      </c>
      <c r="AW33" s="368">
        <v>0</v>
      </c>
      <c r="AX33" s="368">
        <v>0</v>
      </c>
      <c r="AY33" s="368">
        <v>0</v>
      </c>
      <c r="AZ33" s="368">
        <v>0</v>
      </c>
      <c r="BA33" s="368">
        <v>0</v>
      </c>
      <c r="BB33" s="368">
        <v>0</v>
      </c>
      <c r="BC33" s="368">
        <v>0</v>
      </c>
      <c r="BD33" s="368">
        <v>0</v>
      </c>
      <c r="BE33" s="368">
        <v>0</v>
      </c>
      <c r="BF33" s="368">
        <v>0.21000000000000002</v>
      </c>
      <c r="BG33" s="373">
        <v>34.108899999999998</v>
      </c>
      <c r="BH33" s="374">
        <v>13.538899999999998</v>
      </c>
    </row>
    <row r="34" spans="1:60" s="372" customFormat="1" ht="15.75">
      <c r="A34" s="376" t="s">
        <v>75</v>
      </c>
      <c r="B34" s="333" t="s">
        <v>141</v>
      </c>
      <c r="C34" s="376" t="s">
        <v>142</v>
      </c>
      <c r="D34" s="375">
        <v>5.2719999999999994</v>
      </c>
      <c r="E34" s="368">
        <v>0</v>
      </c>
      <c r="F34" s="368">
        <v>0</v>
      </c>
      <c r="G34" s="368">
        <v>0</v>
      </c>
      <c r="H34" s="368">
        <v>0</v>
      </c>
      <c r="I34" s="368">
        <v>0</v>
      </c>
      <c r="J34" s="368">
        <v>0</v>
      </c>
      <c r="K34" s="368">
        <v>0</v>
      </c>
      <c r="L34" s="368">
        <v>0</v>
      </c>
      <c r="M34" s="368">
        <v>0</v>
      </c>
      <c r="N34" s="368">
        <v>0</v>
      </c>
      <c r="O34" s="368">
        <v>0</v>
      </c>
      <c r="P34" s="368">
        <v>0</v>
      </c>
      <c r="Q34" s="368">
        <v>0</v>
      </c>
      <c r="R34" s="368">
        <v>0</v>
      </c>
      <c r="S34" s="368">
        <v>0.438</v>
      </c>
      <c r="T34" s="368">
        <v>0</v>
      </c>
      <c r="U34" s="368">
        <v>0</v>
      </c>
      <c r="V34" s="368">
        <v>0</v>
      </c>
      <c r="W34" s="368">
        <v>0</v>
      </c>
      <c r="X34" s="368">
        <v>0</v>
      </c>
      <c r="Y34" s="368">
        <v>0</v>
      </c>
      <c r="Z34" s="368">
        <v>0</v>
      </c>
      <c r="AA34" s="368">
        <v>0</v>
      </c>
      <c r="AB34" s="368">
        <v>3.7999999999999999E-2</v>
      </c>
      <c r="AC34" s="368">
        <v>0.03</v>
      </c>
      <c r="AD34" s="368">
        <v>0</v>
      </c>
      <c r="AE34" s="368">
        <v>4.8339999999999996</v>
      </c>
      <c r="AF34" s="368">
        <v>0</v>
      </c>
      <c r="AG34" s="368">
        <v>0</v>
      </c>
      <c r="AH34" s="368">
        <v>0</v>
      </c>
      <c r="AI34" s="368">
        <v>8.0000000000000002E-3</v>
      </c>
      <c r="AJ34" s="368">
        <v>0</v>
      </c>
      <c r="AK34" s="368">
        <v>0</v>
      </c>
      <c r="AL34" s="368">
        <v>0</v>
      </c>
      <c r="AM34" s="368">
        <v>0</v>
      </c>
      <c r="AN34" s="368">
        <v>0</v>
      </c>
      <c r="AO34" s="368">
        <v>0</v>
      </c>
      <c r="AP34" s="368">
        <v>0</v>
      </c>
      <c r="AQ34" s="368">
        <v>0</v>
      </c>
      <c r="AR34" s="368">
        <v>0</v>
      </c>
      <c r="AS34" s="368">
        <v>0</v>
      </c>
      <c r="AT34" s="368">
        <v>0</v>
      </c>
      <c r="AU34" s="368">
        <v>0</v>
      </c>
      <c r="AV34" s="368">
        <v>0</v>
      </c>
      <c r="AW34" s="368">
        <v>0</v>
      </c>
      <c r="AX34" s="368">
        <v>0.4</v>
      </c>
      <c r="AY34" s="368">
        <v>0</v>
      </c>
      <c r="AZ34" s="368">
        <v>0</v>
      </c>
      <c r="BA34" s="368">
        <v>0</v>
      </c>
      <c r="BB34" s="368">
        <v>0</v>
      </c>
      <c r="BC34" s="368">
        <v>0</v>
      </c>
      <c r="BD34" s="368">
        <v>0</v>
      </c>
      <c r="BE34" s="368">
        <v>0</v>
      </c>
      <c r="BF34" s="368">
        <v>0.438</v>
      </c>
      <c r="BG34" s="373">
        <v>4.8339999999999996</v>
      </c>
      <c r="BH34" s="374">
        <v>-0.43799999999999972</v>
      </c>
    </row>
    <row r="35" spans="1:60" s="372" customFormat="1" ht="15.75">
      <c r="A35" s="376" t="s">
        <v>75</v>
      </c>
      <c r="B35" s="333" t="s">
        <v>337</v>
      </c>
      <c r="C35" s="376" t="s">
        <v>144</v>
      </c>
      <c r="D35" s="375">
        <v>6.9440000000000008</v>
      </c>
      <c r="E35" s="368">
        <v>0</v>
      </c>
      <c r="F35" s="368">
        <v>0</v>
      </c>
      <c r="G35" s="368">
        <v>0</v>
      </c>
      <c r="H35" s="368">
        <v>0</v>
      </c>
      <c r="I35" s="368">
        <v>0</v>
      </c>
      <c r="J35" s="368">
        <v>0</v>
      </c>
      <c r="K35" s="368">
        <v>0</v>
      </c>
      <c r="L35" s="368">
        <v>0</v>
      </c>
      <c r="M35" s="368">
        <v>0</v>
      </c>
      <c r="N35" s="368">
        <v>0</v>
      </c>
      <c r="O35" s="368">
        <v>0</v>
      </c>
      <c r="P35" s="368">
        <v>0</v>
      </c>
      <c r="Q35" s="368">
        <v>0</v>
      </c>
      <c r="R35" s="368">
        <v>0</v>
      </c>
      <c r="S35" s="368">
        <v>0</v>
      </c>
      <c r="T35" s="368">
        <v>0</v>
      </c>
      <c r="U35" s="368">
        <v>0</v>
      </c>
      <c r="V35" s="368">
        <v>0</v>
      </c>
      <c r="W35" s="368">
        <v>0</v>
      </c>
      <c r="X35" s="368">
        <v>0</v>
      </c>
      <c r="Y35" s="368">
        <v>0</v>
      </c>
      <c r="Z35" s="368">
        <v>0</v>
      </c>
      <c r="AA35" s="368">
        <v>0</v>
      </c>
      <c r="AB35" s="368">
        <v>0</v>
      </c>
      <c r="AC35" s="368">
        <v>0</v>
      </c>
      <c r="AD35" s="368">
        <v>0</v>
      </c>
      <c r="AE35" s="368">
        <v>0</v>
      </c>
      <c r="AF35" s="368">
        <v>6.9440000000000008</v>
      </c>
      <c r="AG35" s="368">
        <v>0</v>
      </c>
      <c r="AH35" s="368">
        <v>0</v>
      </c>
      <c r="AI35" s="368">
        <v>0</v>
      </c>
      <c r="AJ35" s="368">
        <v>0</v>
      </c>
      <c r="AK35" s="368">
        <v>0</v>
      </c>
      <c r="AL35" s="368">
        <v>0</v>
      </c>
      <c r="AM35" s="368">
        <v>0</v>
      </c>
      <c r="AN35" s="368">
        <v>0</v>
      </c>
      <c r="AO35" s="368">
        <v>0</v>
      </c>
      <c r="AP35" s="368">
        <v>0</v>
      </c>
      <c r="AQ35" s="368">
        <v>0</v>
      </c>
      <c r="AR35" s="368">
        <v>0</v>
      </c>
      <c r="AS35" s="368">
        <v>0</v>
      </c>
      <c r="AT35" s="368">
        <v>0</v>
      </c>
      <c r="AU35" s="368">
        <v>0</v>
      </c>
      <c r="AV35" s="368">
        <v>0</v>
      </c>
      <c r="AW35" s="368">
        <v>0</v>
      </c>
      <c r="AX35" s="368">
        <v>0</v>
      </c>
      <c r="AY35" s="368">
        <v>0</v>
      </c>
      <c r="AZ35" s="368">
        <v>0</v>
      </c>
      <c r="BA35" s="368">
        <v>0</v>
      </c>
      <c r="BB35" s="368">
        <v>0</v>
      </c>
      <c r="BC35" s="368">
        <v>0</v>
      </c>
      <c r="BD35" s="368">
        <v>0</v>
      </c>
      <c r="BE35" s="368">
        <v>0</v>
      </c>
      <c r="BF35" s="368">
        <v>0</v>
      </c>
      <c r="BG35" s="373">
        <v>11.9862</v>
      </c>
      <c r="BH35" s="374">
        <v>5.0421999999999993</v>
      </c>
    </row>
    <row r="36" spans="1:60" s="372" customFormat="1" ht="30">
      <c r="A36" s="376" t="s">
        <v>75</v>
      </c>
      <c r="B36" s="333" t="s">
        <v>338</v>
      </c>
      <c r="C36" s="376" t="s">
        <v>146</v>
      </c>
      <c r="D36" s="375">
        <v>33.124000000000009</v>
      </c>
      <c r="E36" s="368">
        <v>0</v>
      </c>
      <c r="F36" s="368">
        <v>0</v>
      </c>
      <c r="G36" s="368">
        <v>0</v>
      </c>
      <c r="H36" s="368">
        <v>0</v>
      </c>
      <c r="I36" s="368">
        <v>0</v>
      </c>
      <c r="J36" s="368">
        <v>0</v>
      </c>
      <c r="K36" s="368">
        <v>0</v>
      </c>
      <c r="L36" s="368">
        <v>0</v>
      </c>
      <c r="M36" s="368">
        <v>0</v>
      </c>
      <c r="N36" s="368">
        <v>0</v>
      </c>
      <c r="O36" s="368">
        <v>0</v>
      </c>
      <c r="P36" s="368">
        <v>0</v>
      </c>
      <c r="Q36" s="368">
        <v>0</v>
      </c>
      <c r="R36" s="368">
        <v>0</v>
      </c>
      <c r="S36" s="368">
        <v>2.3937999999999997</v>
      </c>
      <c r="T36" s="368">
        <v>0</v>
      </c>
      <c r="U36" s="368">
        <v>0.23</v>
      </c>
      <c r="V36" s="368">
        <v>0</v>
      </c>
      <c r="W36" s="368">
        <v>0</v>
      </c>
      <c r="X36" s="368">
        <v>1.3900000000000001</v>
      </c>
      <c r="Y36" s="368">
        <v>0</v>
      </c>
      <c r="Z36" s="368">
        <v>0</v>
      </c>
      <c r="AA36" s="368">
        <v>0</v>
      </c>
      <c r="AB36" s="368">
        <v>0.7238</v>
      </c>
      <c r="AC36" s="368">
        <v>2.3800000000000002E-2</v>
      </c>
      <c r="AD36" s="368">
        <v>0</v>
      </c>
      <c r="AE36" s="368">
        <v>0</v>
      </c>
      <c r="AF36" s="368">
        <v>0.7</v>
      </c>
      <c r="AG36" s="368">
        <v>30.730200000000011</v>
      </c>
      <c r="AH36" s="368">
        <v>0</v>
      </c>
      <c r="AI36" s="368">
        <v>0</v>
      </c>
      <c r="AJ36" s="368">
        <v>0</v>
      </c>
      <c r="AK36" s="368">
        <v>0</v>
      </c>
      <c r="AL36" s="368">
        <v>0</v>
      </c>
      <c r="AM36" s="368">
        <v>0</v>
      </c>
      <c r="AN36" s="368">
        <v>0</v>
      </c>
      <c r="AO36" s="368">
        <v>0</v>
      </c>
      <c r="AP36" s="368">
        <v>0</v>
      </c>
      <c r="AQ36" s="368">
        <v>0</v>
      </c>
      <c r="AR36" s="368">
        <v>0</v>
      </c>
      <c r="AS36" s="368">
        <v>0</v>
      </c>
      <c r="AT36" s="368">
        <v>0</v>
      </c>
      <c r="AU36" s="368">
        <v>0</v>
      </c>
      <c r="AV36" s="368">
        <v>0</v>
      </c>
      <c r="AW36" s="368">
        <v>0.05</v>
      </c>
      <c r="AX36" s="368">
        <v>0</v>
      </c>
      <c r="AY36" s="368">
        <v>0</v>
      </c>
      <c r="AZ36" s="368">
        <v>0</v>
      </c>
      <c r="BA36" s="368">
        <v>0</v>
      </c>
      <c r="BB36" s="368">
        <v>0</v>
      </c>
      <c r="BC36" s="368">
        <v>0</v>
      </c>
      <c r="BD36" s="368">
        <v>0</v>
      </c>
      <c r="BE36" s="368">
        <v>0</v>
      </c>
      <c r="BF36" s="368">
        <v>2.3937999999999997</v>
      </c>
      <c r="BG36" s="373">
        <v>45.018216800000012</v>
      </c>
      <c r="BH36" s="374">
        <v>11.894216800000002</v>
      </c>
    </row>
    <row r="37" spans="1:60" s="372" customFormat="1" ht="30">
      <c r="A37" s="376" t="s">
        <v>75</v>
      </c>
      <c r="B37" s="333" t="s">
        <v>339</v>
      </c>
      <c r="C37" s="376" t="s">
        <v>148</v>
      </c>
      <c r="D37" s="375">
        <v>17.82</v>
      </c>
      <c r="E37" s="368">
        <v>0</v>
      </c>
      <c r="F37" s="368">
        <v>0</v>
      </c>
      <c r="G37" s="368">
        <v>0</v>
      </c>
      <c r="H37" s="368">
        <v>0</v>
      </c>
      <c r="I37" s="368">
        <v>0</v>
      </c>
      <c r="J37" s="368">
        <v>0</v>
      </c>
      <c r="K37" s="368">
        <v>0</v>
      </c>
      <c r="L37" s="368">
        <v>0</v>
      </c>
      <c r="M37" s="368">
        <v>0</v>
      </c>
      <c r="N37" s="368">
        <v>0</v>
      </c>
      <c r="O37" s="368">
        <v>0</v>
      </c>
      <c r="P37" s="368">
        <v>0</v>
      </c>
      <c r="Q37" s="368">
        <v>0</v>
      </c>
      <c r="R37" s="368">
        <v>0</v>
      </c>
      <c r="S37" s="368">
        <v>1.22</v>
      </c>
      <c r="T37" s="368">
        <v>0</v>
      </c>
      <c r="U37" s="368">
        <v>0</v>
      </c>
      <c r="V37" s="368">
        <v>0</v>
      </c>
      <c r="W37" s="368">
        <v>0</v>
      </c>
      <c r="X37" s="368">
        <v>0</v>
      </c>
      <c r="Y37" s="368">
        <v>0</v>
      </c>
      <c r="Z37" s="368">
        <v>0</v>
      </c>
      <c r="AA37" s="368">
        <v>0</v>
      </c>
      <c r="AB37" s="368">
        <v>0</v>
      </c>
      <c r="AC37" s="368">
        <v>0</v>
      </c>
      <c r="AD37" s="368">
        <v>0</v>
      </c>
      <c r="AE37" s="368">
        <v>0</v>
      </c>
      <c r="AF37" s="368">
        <v>0</v>
      </c>
      <c r="AG37" s="368">
        <v>0</v>
      </c>
      <c r="AH37" s="368">
        <v>16.600000000000001</v>
      </c>
      <c r="AI37" s="368">
        <v>0</v>
      </c>
      <c r="AJ37" s="368">
        <v>0</v>
      </c>
      <c r="AK37" s="368">
        <v>0</v>
      </c>
      <c r="AL37" s="368">
        <v>0</v>
      </c>
      <c r="AM37" s="368">
        <v>0</v>
      </c>
      <c r="AN37" s="368">
        <v>0</v>
      </c>
      <c r="AO37" s="368">
        <v>0</v>
      </c>
      <c r="AP37" s="368">
        <v>0</v>
      </c>
      <c r="AQ37" s="368">
        <v>0</v>
      </c>
      <c r="AR37" s="368">
        <v>0</v>
      </c>
      <c r="AS37" s="368">
        <v>0</v>
      </c>
      <c r="AT37" s="368">
        <v>0</v>
      </c>
      <c r="AU37" s="368">
        <v>0</v>
      </c>
      <c r="AV37" s="368">
        <v>0</v>
      </c>
      <c r="AW37" s="368">
        <v>1.22</v>
      </c>
      <c r="AX37" s="368">
        <v>0</v>
      </c>
      <c r="AY37" s="368">
        <v>0</v>
      </c>
      <c r="AZ37" s="368">
        <v>0</v>
      </c>
      <c r="BA37" s="368">
        <v>0</v>
      </c>
      <c r="BB37" s="368">
        <v>0</v>
      </c>
      <c r="BC37" s="368">
        <v>0</v>
      </c>
      <c r="BD37" s="368">
        <v>0</v>
      </c>
      <c r="BE37" s="368">
        <v>0</v>
      </c>
      <c r="BF37" s="368">
        <v>1.22</v>
      </c>
      <c r="BG37" s="373">
        <v>16.600000000000001</v>
      </c>
      <c r="BH37" s="374">
        <v>-1.2199999999999989</v>
      </c>
    </row>
    <row r="38" spans="1:60" s="372" customFormat="1" ht="15.75">
      <c r="A38" s="376" t="s">
        <v>75</v>
      </c>
      <c r="B38" s="333" t="s">
        <v>149</v>
      </c>
      <c r="C38" s="376" t="s">
        <v>150</v>
      </c>
      <c r="D38" s="375">
        <v>42.43</v>
      </c>
      <c r="E38" s="368">
        <v>0</v>
      </c>
      <c r="F38" s="368">
        <v>0</v>
      </c>
      <c r="G38" s="368">
        <v>0</v>
      </c>
      <c r="H38" s="368">
        <v>0</v>
      </c>
      <c r="I38" s="368">
        <v>0</v>
      </c>
      <c r="J38" s="368">
        <v>0</v>
      </c>
      <c r="K38" s="368">
        <v>0</v>
      </c>
      <c r="L38" s="368">
        <v>0</v>
      </c>
      <c r="M38" s="368">
        <v>0</v>
      </c>
      <c r="N38" s="368">
        <v>0</v>
      </c>
      <c r="O38" s="368">
        <v>0</v>
      </c>
      <c r="P38" s="368">
        <v>0</v>
      </c>
      <c r="Q38" s="368">
        <v>0</v>
      </c>
      <c r="R38" s="368">
        <v>0</v>
      </c>
      <c r="S38" s="368">
        <v>0</v>
      </c>
      <c r="T38" s="368">
        <v>0</v>
      </c>
      <c r="U38" s="368">
        <v>0</v>
      </c>
      <c r="V38" s="368">
        <v>0</v>
      </c>
      <c r="W38" s="368">
        <v>0</v>
      </c>
      <c r="X38" s="368">
        <v>0</v>
      </c>
      <c r="Y38" s="368">
        <v>0</v>
      </c>
      <c r="Z38" s="368">
        <v>0</v>
      </c>
      <c r="AA38" s="368">
        <v>0</v>
      </c>
      <c r="AB38" s="368">
        <v>0</v>
      </c>
      <c r="AC38" s="368">
        <v>0</v>
      </c>
      <c r="AD38" s="368">
        <v>0</v>
      </c>
      <c r="AE38" s="368">
        <v>0</v>
      </c>
      <c r="AF38" s="368">
        <v>0</v>
      </c>
      <c r="AG38" s="368">
        <v>0</v>
      </c>
      <c r="AH38" s="368">
        <v>0</v>
      </c>
      <c r="AI38" s="368">
        <v>42.43</v>
      </c>
      <c r="AJ38" s="368">
        <v>0</v>
      </c>
      <c r="AK38" s="368">
        <v>0</v>
      </c>
      <c r="AL38" s="368">
        <v>0</v>
      </c>
      <c r="AM38" s="368">
        <v>0</v>
      </c>
      <c r="AN38" s="368">
        <v>0</v>
      </c>
      <c r="AO38" s="368">
        <v>0</v>
      </c>
      <c r="AP38" s="368">
        <v>0</v>
      </c>
      <c r="AQ38" s="368">
        <v>0</v>
      </c>
      <c r="AR38" s="368">
        <v>0</v>
      </c>
      <c r="AS38" s="368">
        <v>0</v>
      </c>
      <c r="AT38" s="368">
        <v>0</v>
      </c>
      <c r="AU38" s="368">
        <v>0</v>
      </c>
      <c r="AV38" s="368">
        <v>0</v>
      </c>
      <c r="AW38" s="368">
        <v>0</v>
      </c>
      <c r="AX38" s="368">
        <v>0</v>
      </c>
      <c r="AY38" s="368">
        <v>0</v>
      </c>
      <c r="AZ38" s="368">
        <v>0</v>
      </c>
      <c r="BA38" s="368">
        <v>0</v>
      </c>
      <c r="BB38" s="368">
        <v>0</v>
      </c>
      <c r="BC38" s="368">
        <v>0</v>
      </c>
      <c r="BD38" s="368">
        <v>0</v>
      </c>
      <c r="BE38" s="368">
        <v>0</v>
      </c>
      <c r="BF38" s="368">
        <v>0</v>
      </c>
      <c r="BG38" s="373">
        <v>124.5324</v>
      </c>
      <c r="BH38" s="374">
        <v>82.102399999999989</v>
      </c>
    </row>
    <row r="39" spans="1:60" s="372" customFormat="1" ht="15.75">
      <c r="A39" s="376" t="s">
        <v>75</v>
      </c>
      <c r="B39" s="333" t="s">
        <v>151</v>
      </c>
      <c r="C39" s="376" t="s">
        <v>152</v>
      </c>
      <c r="D39" s="375">
        <v>1.25</v>
      </c>
      <c r="E39" s="368">
        <v>0</v>
      </c>
      <c r="F39" s="368">
        <v>0</v>
      </c>
      <c r="G39" s="368">
        <v>0</v>
      </c>
      <c r="H39" s="368">
        <v>0</v>
      </c>
      <c r="I39" s="368">
        <v>0</v>
      </c>
      <c r="J39" s="368">
        <v>0</v>
      </c>
      <c r="K39" s="368">
        <v>0</v>
      </c>
      <c r="L39" s="368">
        <v>0</v>
      </c>
      <c r="M39" s="368">
        <v>0</v>
      </c>
      <c r="N39" s="368">
        <v>0</v>
      </c>
      <c r="O39" s="368">
        <v>0</v>
      </c>
      <c r="P39" s="368">
        <v>0</v>
      </c>
      <c r="Q39" s="368">
        <v>0</v>
      </c>
      <c r="R39" s="368">
        <v>0</v>
      </c>
      <c r="S39" s="368">
        <v>0</v>
      </c>
      <c r="T39" s="368">
        <v>0</v>
      </c>
      <c r="U39" s="368">
        <v>0</v>
      </c>
      <c r="V39" s="368">
        <v>0</v>
      </c>
      <c r="W39" s="368">
        <v>0</v>
      </c>
      <c r="X39" s="368">
        <v>0</v>
      </c>
      <c r="Y39" s="368">
        <v>0</v>
      </c>
      <c r="Z39" s="368">
        <v>0</v>
      </c>
      <c r="AA39" s="368">
        <v>0</v>
      </c>
      <c r="AB39" s="368">
        <v>0</v>
      </c>
      <c r="AC39" s="368">
        <v>0</v>
      </c>
      <c r="AD39" s="368">
        <v>0</v>
      </c>
      <c r="AE39" s="368">
        <v>0</v>
      </c>
      <c r="AF39" s="368">
        <v>0</v>
      </c>
      <c r="AG39" s="368">
        <v>0</v>
      </c>
      <c r="AH39" s="368">
        <v>0</v>
      </c>
      <c r="AI39" s="368">
        <v>0</v>
      </c>
      <c r="AJ39" s="368">
        <v>1.25</v>
      </c>
      <c r="AK39" s="368">
        <v>0</v>
      </c>
      <c r="AL39" s="368">
        <v>0</v>
      </c>
      <c r="AM39" s="368">
        <v>0</v>
      </c>
      <c r="AN39" s="368">
        <v>0</v>
      </c>
      <c r="AO39" s="368">
        <v>0</v>
      </c>
      <c r="AP39" s="368">
        <v>0</v>
      </c>
      <c r="AQ39" s="368">
        <v>0</v>
      </c>
      <c r="AR39" s="368">
        <v>0</v>
      </c>
      <c r="AS39" s="368">
        <v>0</v>
      </c>
      <c r="AT39" s="368">
        <v>0</v>
      </c>
      <c r="AU39" s="368">
        <v>0</v>
      </c>
      <c r="AV39" s="368">
        <v>0</v>
      </c>
      <c r="AW39" s="368">
        <v>0</v>
      </c>
      <c r="AX39" s="368">
        <v>0</v>
      </c>
      <c r="AY39" s="368">
        <v>0</v>
      </c>
      <c r="AZ39" s="368">
        <v>0</v>
      </c>
      <c r="BA39" s="368">
        <v>0</v>
      </c>
      <c r="BB39" s="368">
        <v>0</v>
      </c>
      <c r="BC39" s="368">
        <v>0</v>
      </c>
      <c r="BD39" s="368">
        <v>0</v>
      </c>
      <c r="BE39" s="368">
        <v>0</v>
      </c>
      <c r="BF39" s="368">
        <v>0</v>
      </c>
      <c r="BG39" s="373">
        <v>1.25</v>
      </c>
      <c r="BH39" s="374">
        <v>0</v>
      </c>
    </row>
    <row r="40" spans="1:60" s="340" customFormat="1" ht="15">
      <c r="A40" s="376" t="s">
        <v>75</v>
      </c>
      <c r="B40" s="378" t="s">
        <v>153</v>
      </c>
      <c r="C40" s="376" t="s">
        <v>154</v>
      </c>
      <c r="D40" s="375">
        <v>0</v>
      </c>
      <c r="F40" s="368">
        <v>0</v>
      </c>
      <c r="G40" s="368">
        <v>0</v>
      </c>
      <c r="H40" s="368">
        <v>0</v>
      </c>
      <c r="I40" s="368">
        <v>0</v>
      </c>
      <c r="J40" s="368">
        <v>0</v>
      </c>
      <c r="K40" s="368">
        <v>0</v>
      </c>
      <c r="L40" s="368">
        <v>0</v>
      </c>
      <c r="M40" s="368">
        <v>0</v>
      </c>
      <c r="N40" s="368">
        <v>0</v>
      </c>
      <c r="O40" s="368">
        <v>0</v>
      </c>
      <c r="P40" s="368">
        <v>0</v>
      </c>
      <c r="Q40" s="368">
        <v>0</v>
      </c>
      <c r="R40" s="368">
        <v>0</v>
      </c>
      <c r="S40" s="368">
        <v>0</v>
      </c>
      <c r="T40" s="368">
        <v>0</v>
      </c>
      <c r="U40" s="368">
        <v>0</v>
      </c>
      <c r="V40" s="368">
        <v>0</v>
      </c>
      <c r="W40" s="368">
        <v>0</v>
      </c>
      <c r="X40" s="368">
        <v>0</v>
      </c>
      <c r="Y40" s="368">
        <v>0</v>
      </c>
      <c r="Z40" s="368">
        <v>0</v>
      </c>
      <c r="AA40" s="368">
        <v>0</v>
      </c>
      <c r="AB40" s="368">
        <v>0</v>
      </c>
      <c r="AC40" s="368">
        <v>0</v>
      </c>
      <c r="AD40" s="368">
        <v>0</v>
      </c>
      <c r="AE40" s="368">
        <v>0</v>
      </c>
      <c r="AF40" s="368">
        <v>0</v>
      </c>
      <c r="AG40" s="368">
        <v>0</v>
      </c>
      <c r="AH40" s="368">
        <v>0</v>
      </c>
      <c r="AI40" s="368">
        <v>0</v>
      </c>
      <c r="AJ40" s="368">
        <v>0</v>
      </c>
      <c r="AK40" s="368">
        <v>0</v>
      </c>
      <c r="AL40" s="368">
        <v>0</v>
      </c>
      <c r="AM40" s="368">
        <v>0</v>
      </c>
      <c r="AN40" s="368">
        <v>0</v>
      </c>
      <c r="AO40" s="368">
        <v>0</v>
      </c>
      <c r="AP40" s="368">
        <v>0</v>
      </c>
      <c r="AQ40" s="368">
        <v>0</v>
      </c>
      <c r="AR40" s="368">
        <v>0</v>
      </c>
      <c r="AS40" s="368">
        <v>0</v>
      </c>
      <c r="AT40" s="368">
        <v>0</v>
      </c>
      <c r="AU40" s="368">
        <v>0</v>
      </c>
      <c r="AV40" s="368">
        <v>0</v>
      </c>
      <c r="AW40" s="368">
        <v>0</v>
      </c>
      <c r="AX40" s="368">
        <v>0</v>
      </c>
      <c r="AY40" s="368">
        <v>0</v>
      </c>
      <c r="AZ40" s="368">
        <v>0</v>
      </c>
      <c r="BA40" s="368">
        <v>0</v>
      </c>
      <c r="BB40" s="368">
        <v>0</v>
      </c>
      <c r="BC40" s="368">
        <v>0</v>
      </c>
      <c r="BD40" s="368">
        <v>0</v>
      </c>
      <c r="BE40" s="368">
        <v>0</v>
      </c>
      <c r="BF40" s="368">
        <v>0</v>
      </c>
      <c r="BG40" s="373">
        <v>2.2999999999999998</v>
      </c>
    </row>
    <row r="41" spans="1:60" s="372" customFormat="1" ht="15.75">
      <c r="A41" s="376" t="s">
        <v>75</v>
      </c>
      <c r="B41" s="377" t="s">
        <v>155</v>
      </c>
      <c r="C41" s="376" t="s">
        <v>156</v>
      </c>
      <c r="D41" s="375">
        <v>0.15000000000000002</v>
      </c>
      <c r="E41" s="368">
        <v>0</v>
      </c>
      <c r="F41" s="368">
        <v>0</v>
      </c>
      <c r="G41" s="368">
        <v>0</v>
      </c>
      <c r="H41" s="368">
        <v>0</v>
      </c>
      <c r="I41" s="368">
        <v>0</v>
      </c>
      <c r="J41" s="368">
        <v>0</v>
      </c>
      <c r="K41" s="368">
        <v>0</v>
      </c>
      <c r="L41" s="368">
        <v>0</v>
      </c>
      <c r="M41" s="368">
        <v>0</v>
      </c>
      <c r="N41" s="368">
        <v>0</v>
      </c>
      <c r="O41" s="368">
        <v>0</v>
      </c>
      <c r="P41" s="368">
        <v>0</v>
      </c>
      <c r="Q41" s="368">
        <v>0</v>
      </c>
      <c r="R41" s="368">
        <v>0</v>
      </c>
      <c r="S41" s="368">
        <v>0</v>
      </c>
      <c r="T41" s="368">
        <v>0</v>
      </c>
      <c r="U41" s="368">
        <v>0</v>
      </c>
      <c r="V41" s="368">
        <v>0</v>
      </c>
      <c r="W41" s="368">
        <v>0</v>
      </c>
      <c r="X41" s="368">
        <v>0</v>
      </c>
      <c r="Y41" s="368">
        <v>0</v>
      </c>
      <c r="Z41" s="368">
        <v>0</v>
      </c>
      <c r="AA41" s="368">
        <v>0</v>
      </c>
      <c r="AB41" s="368">
        <v>0</v>
      </c>
      <c r="AC41" s="368">
        <v>0</v>
      </c>
      <c r="AD41" s="368">
        <v>0</v>
      </c>
      <c r="AE41" s="368">
        <v>0</v>
      </c>
      <c r="AF41" s="368">
        <v>0</v>
      </c>
      <c r="AG41" s="368">
        <v>0</v>
      </c>
      <c r="AH41" s="368">
        <v>0</v>
      </c>
      <c r="AI41" s="368">
        <v>0</v>
      </c>
      <c r="AJ41" s="368">
        <v>0</v>
      </c>
      <c r="AK41" s="368">
        <v>0</v>
      </c>
      <c r="AL41" s="368">
        <v>0.15000000000000002</v>
      </c>
      <c r="AM41" s="368">
        <v>0</v>
      </c>
      <c r="AN41" s="368">
        <v>0</v>
      </c>
      <c r="AO41" s="368">
        <v>0</v>
      </c>
      <c r="AP41" s="368">
        <v>0</v>
      </c>
      <c r="AQ41" s="368">
        <v>0</v>
      </c>
      <c r="AR41" s="368">
        <v>0</v>
      </c>
      <c r="AS41" s="368">
        <v>0</v>
      </c>
      <c r="AT41" s="368">
        <v>0</v>
      </c>
      <c r="AU41" s="368">
        <v>0</v>
      </c>
      <c r="AV41" s="368">
        <v>0</v>
      </c>
      <c r="AW41" s="368">
        <v>0</v>
      </c>
      <c r="AX41" s="368">
        <v>0</v>
      </c>
      <c r="AY41" s="368">
        <v>0</v>
      </c>
      <c r="AZ41" s="368">
        <v>0</v>
      </c>
      <c r="BA41" s="368">
        <v>0</v>
      </c>
      <c r="BB41" s="368">
        <v>0</v>
      </c>
      <c r="BC41" s="368">
        <v>0</v>
      </c>
      <c r="BD41" s="368">
        <v>0</v>
      </c>
      <c r="BE41" s="368">
        <v>0</v>
      </c>
      <c r="BF41" s="368">
        <v>0</v>
      </c>
      <c r="BG41" s="373">
        <v>0.45000000000000007</v>
      </c>
      <c r="BH41" s="374">
        <v>0.30000000000000004</v>
      </c>
    </row>
    <row r="42" spans="1:60" s="372" customFormat="1" ht="15.75">
      <c r="A42" s="376" t="s">
        <v>75</v>
      </c>
      <c r="B42" s="377" t="s">
        <v>157</v>
      </c>
      <c r="C42" s="376" t="s">
        <v>158</v>
      </c>
      <c r="D42" s="375">
        <v>3.6899999999999995</v>
      </c>
      <c r="E42" s="368">
        <v>0</v>
      </c>
      <c r="F42" s="368">
        <v>0</v>
      </c>
      <c r="G42" s="368">
        <v>0</v>
      </c>
      <c r="H42" s="368">
        <v>0</v>
      </c>
      <c r="I42" s="368">
        <v>0</v>
      </c>
      <c r="J42" s="368">
        <v>0</v>
      </c>
      <c r="K42" s="368">
        <v>0</v>
      </c>
      <c r="L42" s="368">
        <v>0</v>
      </c>
      <c r="M42" s="368">
        <v>0</v>
      </c>
      <c r="N42" s="368">
        <v>0</v>
      </c>
      <c r="O42" s="368">
        <v>0</v>
      </c>
      <c r="P42" s="368">
        <v>0</v>
      </c>
      <c r="Q42" s="368">
        <v>0</v>
      </c>
      <c r="R42" s="368">
        <v>0</v>
      </c>
      <c r="S42" s="368">
        <v>0.14000000000000001</v>
      </c>
      <c r="T42" s="368">
        <v>0</v>
      </c>
      <c r="U42" s="368">
        <v>0</v>
      </c>
      <c r="V42" s="368">
        <v>0</v>
      </c>
      <c r="W42" s="368">
        <v>0</v>
      </c>
      <c r="X42" s="368">
        <v>0</v>
      </c>
      <c r="Y42" s="368">
        <v>0</v>
      </c>
      <c r="Z42" s="368">
        <v>0</v>
      </c>
      <c r="AA42" s="368">
        <v>0</v>
      </c>
      <c r="AB42" s="368">
        <v>0.14000000000000001</v>
      </c>
      <c r="AC42" s="368">
        <v>0.14000000000000001</v>
      </c>
      <c r="AD42" s="368">
        <v>0</v>
      </c>
      <c r="AE42" s="368">
        <v>0</v>
      </c>
      <c r="AF42" s="368">
        <v>0</v>
      </c>
      <c r="AG42" s="368">
        <v>0</v>
      </c>
      <c r="AH42" s="368">
        <v>0</v>
      </c>
      <c r="AI42" s="368">
        <v>0</v>
      </c>
      <c r="AJ42" s="368">
        <v>0</v>
      </c>
      <c r="AK42" s="368">
        <v>0</v>
      </c>
      <c r="AL42" s="368">
        <v>0</v>
      </c>
      <c r="AM42" s="368">
        <v>3.5499999999999994</v>
      </c>
      <c r="AN42" s="368">
        <v>0</v>
      </c>
      <c r="AO42" s="368">
        <v>0</v>
      </c>
      <c r="AP42" s="368">
        <v>0</v>
      </c>
      <c r="AQ42" s="368">
        <v>0</v>
      </c>
      <c r="AR42" s="368">
        <v>0</v>
      </c>
      <c r="AS42" s="368">
        <v>0</v>
      </c>
      <c r="AT42" s="368">
        <v>0</v>
      </c>
      <c r="AU42" s="368">
        <v>0</v>
      </c>
      <c r="AV42" s="368">
        <v>0</v>
      </c>
      <c r="AW42" s="368">
        <v>0</v>
      </c>
      <c r="AX42" s="368">
        <v>0</v>
      </c>
      <c r="AY42" s="368">
        <v>0</v>
      </c>
      <c r="AZ42" s="368">
        <v>0</v>
      </c>
      <c r="BA42" s="368">
        <v>0</v>
      </c>
      <c r="BB42" s="368">
        <v>0</v>
      </c>
      <c r="BC42" s="368">
        <v>0</v>
      </c>
      <c r="BD42" s="368">
        <v>0</v>
      </c>
      <c r="BE42" s="368">
        <v>0</v>
      </c>
      <c r="BF42" s="368">
        <v>0.14000000000000001</v>
      </c>
      <c r="BG42" s="373">
        <v>9.5499999999999989</v>
      </c>
      <c r="BH42" s="374">
        <v>5.8599999999999994</v>
      </c>
    </row>
    <row r="43" spans="1:60" s="372" customFormat="1" ht="15.75">
      <c r="A43" s="376" t="s">
        <v>75</v>
      </c>
      <c r="B43" s="377" t="s">
        <v>159</v>
      </c>
      <c r="C43" s="376" t="s">
        <v>160</v>
      </c>
      <c r="D43" s="375">
        <v>0.78</v>
      </c>
      <c r="E43" s="368">
        <v>0</v>
      </c>
      <c r="F43" s="368">
        <v>0</v>
      </c>
      <c r="G43" s="368">
        <v>0</v>
      </c>
      <c r="H43" s="368">
        <v>0</v>
      </c>
      <c r="I43" s="368">
        <v>0</v>
      </c>
      <c r="J43" s="368">
        <v>0</v>
      </c>
      <c r="K43" s="368">
        <v>0</v>
      </c>
      <c r="L43" s="368">
        <v>0</v>
      </c>
      <c r="M43" s="368">
        <v>0</v>
      </c>
      <c r="N43" s="368">
        <v>0</v>
      </c>
      <c r="O43" s="368">
        <v>0</v>
      </c>
      <c r="P43" s="368">
        <v>0</v>
      </c>
      <c r="Q43" s="368">
        <v>0</v>
      </c>
      <c r="R43" s="368">
        <v>0</v>
      </c>
      <c r="S43" s="368">
        <v>0</v>
      </c>
      <c r="T43" s="368">
        <v>0</v>
      </c>
      <c r="U43" s="368">
        <v>0</v>
      </c>
      <c r="V43" s="368">
        <v>0</v>
      </c>
      <c r="W43" s="368">
        <v>0</v>
      </c>
      <c r="X43" s="368">
        <v>0</v>
      </c>
      <c r="Y43" s="368">
        <v>0</v>
      </c>
      <c r="Z43" s="368">
        <v>0</v>
      </c>
      <c r="AA43" s="368">
        <v>0</v>
      </c>
      <c r="AB43" s="368">
        <v>0</v>
      </c>
      <c r="AC43" s="368">
        <v>0</v>
      </c>
      <c r="AD43" s="368">
        <v>0</v>
      </c>
      <c r="AE43" s="368">
        <v>0</v>
      </c>
      <c r="AF43" s="368">
        <v>0</v>
      </c>
      <c r="AG43" s="368">
        <v>0</v>
      </c>
      <c r="AH43" s="368">
        <v>0</v>
      </c>
      <c r="AI43" s="368">
        <v>0</v>
      </c>
      <c r="AJ43" s="368">
        <v>0</v>
      </c>
      <c r="AK43" s="368">
        <v>0</v>
      </c>
      <c r="AL43" s="368">
        <v>0</v>
      </c>
      <c r="AM43" s="368">
        <v>0</v>
      </c>
      <c r="AN43" s="368">
        <v>0.78</v>
      </c>
      <c r="AO43" s="368">
        <v>0</v>
      </c>
      <c r="AP43" s="368">
        <v>0</v>
      </c>
      <c r="AQ43" s="368">
        <v>0</v>
      </c>
      <c r="AR43" s="368">
        <v>0</v>
      </c>
      <c r="AS43" s="368">
        <v>0</v>
      </c>
      <c r="AT43" s="368">
        <v>0</v>
      </c>
      <c r="AU43" s="368">
        <v>0</v>
      </c>
      <c r="AV43" s="368">
        <v>0</v>
      </c>
      <c r="AW43" s="368">
        <v>0</v>
      </c>
      <c r="AX43" s="368">
        <v>0</v>
      </c>
      <c r="AY43" s="368">
        <v>0</v>
      </c>
      <c r="AZ43" s="368">
        <v>0</v>
      </c>
      <c r="BA43" s="368">
        <v>0</v>
      </c>
      <c r="BB43" s="368">
        <v>0</v>
      </c>
      <c r="BC43" s="368">
        <v>0</v>
      </c>
      <c r="BD43" s="368">
        <v>0</v>
      </c>
      <c r="BE43" s="368">
        <v>0</v>
      </c>
      <c r="BF43" s="368">
        <v>0</v>
      </c>
      <c r="BG43" s="373">
        <v>1.83</v>
      </c>
      <c r="BH43" s="374">
        <v>1.05</v>
      </c>
    </row>
    <row r="44" spans="1:60" s="372" customFormat="1" ht="30">
      <c r="A44" s="376" t="s">
        <v>75</v>
      </c>
      <c r="B44" s="377" t="s">
        <v>161</v>
      </c>
      <c r="C44" s="376" t="s">
        <v>162</v>
      </c>
      <c r="D44" s="375">
        <v>38.299999999999997</v>
      </c>
      <c r="E44" s="368">
        <v>0</v>
      </c>
      <c r="F44" s="368">
        <v>0</v>
      </c>
      <c r="G44" s="368">
        <v>0</v>
      </c>
      <c r="H44" s="368">
        <v>0</v>
      </c>
      <c r="I44" s="368">
        <v>0</v>
      </c>
      <c r="J44" s="368">
        <v>0</v>
      </c>
      <c r="K44" s="368">
        <v>0</v>
      </c>
      <c r="L44" s="368">
        <v>0</v>
      </c>
      <c r="M44" s="368">
        <v>0</v>
      </c>
      <c r="N44" s="368">
        <v>0</v>
      </c>
      <c r="O44" s="368">
        <v>0</v>
      </c>
      <c r="P44" s="368">
        <v>0</v>
      </c>
      <c r="Q44" s="368">
        <v>0</v>
      </c>
      <c r="R44" s="368">
        <v>0</v>
      </c>
      <c r="S44" s="368">
        <v>0.54410000000000003</v>
      </c>
      <c r="T44" s="368">
        <v>0</v>
      </c>
      <c r="U44" s="368">
        <v>0</v>
      </c>
      <c r="V44" s="368">
        <v>0</v>
      </c>
      <c r="W44" s="368">
        <v>0</v>
      </c>
      <c r="X44" s="368">
        <v>0</v>
      </c>
      <c r="Y44" s="368">
        <v>0</v>
      </c>
      <c r="Z44" s="368">
        <v>0</v>
      </c>
      <c r="AA44" s="368">
        <v>0</v>
      </c>
      <c r="AB44" s="368">
        <v>0.54410000000000003</v>
      </c>
      <c r="AC44" s="368">
        <v>0.02</v>
      </c>
      <c r="AD44" s="368">
        <v>0</v>
      </c>
      <c r="AE44" s="368">
        <v>0</v>
      </c>
      <c r="AF44" s="368">
        <v>0</v>
      </c>
      <c r="AG44" s="368">
        <v>0.52410000000000001</v>
      </c>
      <c r="AH44" s="368">
        <v>0</v>
      </c>
      <c r="AI44" s="368">
        <v>0</v>
      </c>
      <c r="AJ44" s="368">
        <v>0</v>
      </c>
      <c r="AK44" s="368">
        <v>0</v>
      </c>
      <c r="AL44" s="368">
        <v>0</v>
      </c>
      <c r="AM44" s="368">
        <v>0</v>
      </c>
      <c r="AN44" s="368">
        <v>0</v>
      </c>
      <c r="AO44" s="368">
        <v>37.755899999999997</v>
      </c>
      <c r="AP44" s="368">
        <v>0</v>
      </c>
      <c r="AQ44" s="368">
        <v>0</v>
      </c>
      <c r="AR44" s="368">
        <v>0</v>
      </c>
      <c r="AS44" s="368">
        <v>0</v>
      </c>
      <c r="AT44" s="368">
        <v>0</v>
      </c>
      <c r="AU44" s="368">
        <v>0</v>
      </c>
      <c r="AV44" s="368">
        <v>0</v>
      </c>
      <c r="AW44" s="368">
        <v>0</v>
      </c>
      <c r="AX44" s="368">
        <v>0</v>
      </c>
      <c r="AY44" s="368">
        <v>0</v>
      </c>
      <c r="AZ44" s="368">
        <v>0</v>
      </c>
      <c r="BA44" s="368">
        <v>0</v>
      </c>
      <c r="BB44" s="368">
        <v>0</v>
      </c>
      <c r="BC44" s="368">
        <v>0</v>
      </c>
      <c r="BD44" s="368">
        <v>0</v>
      </c>
      <c r="BE44" s="368">
        <v>0</v>
      </c>
      <c r="BF44" s="368">
        <v>0.54410000000000003</v>
      </c>
      <c r="BG44" s="373">
        <v>37.755899999999997</v>
      </c>
      <c r="BH44" s="374">
        <v>-0.54410000000000025</v>
      </c>
    </row>
    <row r="45" spans="1:60" s="372" customFormat="1" ht="15.75">
      <c r="A45" s="376" t="s">
        <v>75</v>
      </c>
      <c r="B45" s="333" t="s">
        <v>238</v>
      </c>
      <c r="C45" s="376" t="s">
        <v>164</v>
      </c>
      <c r="D45" s="375">
        <v>0</v>
      </c>
      <c r="E45" s="368">
        <v>0</v>
      </c>
      <c r="F45" s="368">
        <v>0</v>
      </c>
      <c r="G45" s="368">
        <v>0</v>
      </c>
      <c r="H45" s="368">
        <v>0</v>
      </c>
      <c r="I45" s="368">
        <v>0</v>
      </c>
      <c r="J45" s="368">
        <v>0</v>
      </c>
      <c r="K45" s="368">
        <v>0</v>
      </c>
      <c r="L45" s="368">
        <v>0</v>
      </c>
      <c r="M45" s="368">
        <v>0</v>
      </c>
      <c r="N45" s="368">
        <v>0</v>
      </c>
      <c r="O45" s="368">
        <v>0</v>
      </c>
      <c r="P45" s="368">
        <v>0</v>
      </c>
      <c r="Q45" s="368">
        <v>0</v>
      </c>
      <c r="R45" s="368">
        <v>0</v>
      </c>
      <c r="S45" s="368">
        <v>0</v>
      </c>
      <c r="T45" s="368">
        <v>0</v>
      </c>
      <c r="U45" s="368">
        <v>0</v>
      </c>
      <c r="V45" s="368">
        <v>0</v>
      </c>
      <c r="W45" s="368">
        <v>0</v>
      </c>
      <c r="X45" s="368">
        <v>0</v>
      </c>
      <c r="Y45" s="368">
        <v>0</v>
      </c>
      <c r="Z45" s="368">
        <v>0</v>
      </c>
      <c r="AA45" s="368">
        <v>0</v>
      </c>
      <c r="AB45" s="368">
        <v>0</v>
      </c>
      <c r="AC45" s="368">
        <v>0</v>
      </c>
      <c r="AD45" s="368">
        <v>0</v>
      </c>
      <c r="AE45" s="368">
        <v>0</v>
      </c>
      <c r="AF45" s="368">
        <v>0</v>
      </c>
      <c r="AG45" s="368">
        <v>0</v>
      </c>
      <c r="AH45" s="368">
        <v>0</v>
      </c>
      <c r="AI45" s="368">
        <v>0</v>
      </c>
      <c r="AJ45" s="368">
        <v>0</v>
      </c>
      <c r="AK45" s="368">
        <v>0</v>
      </c>
      <c r="AL45" s="368">
        <v>0</v>
      </c>
      <c r="AM45" s="368">
        <v>0</v>
      </c>
      <c r="AN45" s="368">
        <v>0</v>
      </c>
      <c r="AO45" s="368">
        <v>0</v>
      </c>
      <c r="AP45" s="368">
        <v>0</v>
      </c>
      <c r="AQ45" s="368">
        <v>0</v>
      </c>
      <c r="AR45" s="368">
        <v>0</v>
      </c>
      <c r="AS45" s="368">
        <v>0</v>
      </c>
      <c r="AT45" s="368">
        <v>0</v>
      </c>
      <c r="AU45" s="368">
        <v>0</v>
      </c>
      <c r="AV45" s="368">
        <v>0</v>
      </c>
      <c r="AW45" s="368">
        <v>0</v>
      </c>
      <c r="AX45" s="368">
        <v>0</v>
      </c>
      <c r="AY45" s="368">
        <v>0</v>
      </c>
      <c r="AZ45" s="368">
        <v>0</v>
      </c>
      <c r="BA45" s="368">
        <v>0</v>
      </c>
      <c r="BB45" s="368">
        <v>0</v>
      </c>
      <c r="BC45" s="368">
        <v>0</v>
      </c>
      <c r="BD45" s="368">
        <v>0</v>
      </c>
      <c r="BE45" s="368">
        <v>0</v>
      </c>
      <c r="BF45" s="368">
        <v>0</v>
      </c>
      <c r="BG45" s="373">
        <v>0</v>
      </c>
      <c r="BH45" s="374">
        <v>0</v>
      </c>
    </row>
    <row r="46" spans="1:60" s="372" customFormat="1" ht="15.75">
      <c r="A46" s="376" t="s">
        <v>75</v>
      </c>
      <c r="B46" s="333" t="s">
        <v>239</v>
      </c>
      <c r="C46" s="376" t="s">
        <v>166</v>
      </c>
      <c r="D46" s="375">
        <v>1.56</v>
      </c>
      <c r="E46" s="368">
        <v>0</v>
      </c>
      <c r="F46" s="368">
        <v>0</v>
      </c>
      <c r="G46" s="368">
        <v>0</v>
      </c>
      <c r="H46" s="368">
        <v>0</v>
      </c>
      <c r="I46" s="368">
        <v>0</v>
      </c>
      <c r="J46" s="368">
        <v>0</v>
      </c>
      <c r="K46" s="368">
        <v>0</v>
      </c>
      <c r="L46" s="368">
        <v>0</v>
      </c>
      <c r="M46" s="368">
        <v>0</v>
      </c>
      <c r="N46" s="368">
        <v>0</v>
      </c>
      <c r="O46" s="368">
        <v>0</v>
      </c>
      <c r="P46" s="368">
        <v>0</v>
      </c>
      <c r="Q46" s="368">
        <v>0</v>
      </c>
      <c r="R46" s="368">
        <v>0</v>
      </c>
      <c r="S46" s="368">
        <v>0</v>
      </c>
      <c r="T46" s="368">
        <v>0</v>
      </c>
      <c r="U46" s="368">
        <v>0</v>
      </c>
      <c r="V46" s="368">
        <v>0</v>
      </c>
      <c r="W46" s="368">
        <v>0</v>
      </c>
      <c r="X46" s="368">
        <v>0</v>
      </c>
      <c r="Y46" s="368">
        <v>0</v>
      </c>
      <c r="Z46" s="368">
        <v>0</v>
      </c>
      <c r="AA46" s="368">
        <v>0</v>
      </c>
      <c r="AB46" s="368">
        <v>0</v>
      </c>
      <c r="AC46" s="368">
        <v>0</v>
      </c>
      <c r="AD46" s="368">
        <v>0</v>
      </c>
      <c r="AE46" s="368">
        <v>0</v>
      </c>
      <c r="AF46" s="368">
        <v>0</v>
      </c>
      <c r="AG46" s="368">
        <v>0</v>
      </c>
      <c r="AH46" s="368">
        <v>0</v>
      </c>
      <c r="AI46" s="368">
        <v>0</v>
      </c>
      <c r="AJ46" s="368">
        <v>0</v>
      </c>
      <c r="AK46" s="368">
        <v>0</v>
      </c>
      <c r="AL46" s="368">
        <v>0</v>
      </c>
      <c r="AM46" s="368">
        <v>0</v>
      </c>
      <c r="AN46" s="368">
        <v>0</v>
      </c>
      <c r="AO46" s="368">
        <v>0</v>
      </c>
      <c r="AP46" s="368">
        <v>0</v>
      </c>
      <c r="AQ46" s="368">
        <v>1.56</v>
      </c>
      <c r="AR46" s="368">
        <v>0</v>
      </c>
      <c r="AS46" s="368">
        <v>0</v>
      </c>
      <c r="AT46" s="368">
        <v>0</v>
      </c>
      <c r="AU46" s="368">
        <v>0</v>
      </c>
      <c r="AV46" s="368">
        <v>0</v>
      </c>
      <c r="AW46" s="368">
        <v>0</v>
      </c>
      <c r="AX46" s="368">
        <v>0</v>
      </c>
      <c r="AY46" s="368">
        <v>0</v>
      </c>
      <c r="AZ46" s="368">
        <v>0</v>
      </c>
      <c r="BA46" s="368">
        <v>0</v>
      </c>
      <c r="BB46" s="368">
        <v>0</v>
      </c>
      <c r="BC46" s="368">
        <v>0</v>
      </c>
      <c r="BD46" s="368">
        <v>0</v>
      </c>
      <c r="BE46" s="368">
        <v>0</v>
      </c>
      <c r="BF46" s="368">
        <v>0</v>
      </c>
      <c r="BG46" s="373">
        <v>1.56</v>
      </c>
      <c r="BH46" s="374">
        <v>0</v>
      </c>
    </row>
    <row r="47" spans="1:60" s="372" customFormat="1" ht="15.75">
      <c r="A47" s="376" t="s">
        <v>75</v>
      </c>
      <c r="B47" s="333" t="s">
        <v>167</v>
      </c>
      <c r="C47" s="376" t="s">
        <v>168</v>
      </c>
      <c r="D47" s="375">
        <v>1.79</v>
      </c>
      <c r="E47" s="368">
        <v>0</v>
      </c>
      <c r="F47" s="368">
        <v>0</v>
      </c>
      <c r="G47" s="368">
        <v>0</v>
      </c>
      <c r="H47" s="368">
        <v>0</v>
      </c>
      <c r="I47" s="368">
        <v>0</v>
      </c>
      <c r="J47" s="368">
        <v>0</v>
      </c>
      <c r="K47" s="368">
        <v>0</v>
      </c>
      <c r="L47" s="368">
        <v>0</v>
      </c>
      <c r="M47" s="368">
        <v>0</v>
      </c>
      <c r="N47" s="368">
        <v>0</v>
      </c>
      <c r="O47" s="368">
        <v>0</v>
      </c>
      <c r="P47" s="368">
        <v>0</v>
      </c>
      <c r="Q47" s="368">
        <v>0</v>
      </c>
      <c r="R47" s="368">
        <v>0</v>
      </c>
      <c r="S47" s="368">
        <v>0.04</v>
      </c>
      <c r="T47" s="368">
        <v>0</v>
      </c>
      <c r="U47" s="368">
        <v>0</v>
      </c>
      <c r="V47" s="368">
        <v>0</v>
      </c>
      <c r="W47" s="368">
        <v>0</v>
      </c>
      <c r="X47" s="368">
        <v>0</v>
      </c>
      <c r="Y47" s="368">
        <v>0</v>
      </c>
      <c r="Z47" s="368">
        <v>0</v>
      </c>
      <c r="AA47" s="368">
        <v>0</v>
      </c>
      <c r="AB47" s="368">
        <v>0</v>
      </c>
      <c r="AC47" s="368">
        <v>0</v>
      </c>
      <c r="AD47" s="368">
        <v>0</v>
      </c>
      <c r="AE47" s="368">
        <v>0</v>
      </c>
      <c r="AF47" s="368">
        <v>0</v>
      </c>
      <c r="AG47" s="368">
        <v>0</v>
      </c>
      <c r="AH47" s="368">
        <v>0</v>
      </c>
      <c r="AI47" s="368">
        <v>0</v>
      </c>
      <c r="AJ47" s="368">
        <v>0</v>
      </c>
      <c r="AK47" s="368">
        <v>0</v>
      </c>
      <c r="AL47" s="368">
        <v>0</v>
      </c>
      <c r="AM47" s="368">
        <v>0</v>
      </c>
      <c r="AN47" s="368">
        <v>0</v>
      </c>
      <c r="AO47" s="368">
        <v>0</v>
      </c>
      <c r="AP47" s="368">
        <v>0</v>
      </c>
      <c r="AQ47" s="368">
        <v>0</v>
      </c>
      <c r="AR47" s="368">
        <v>1.75</v>
      </c>
      <c r="AS47" s="368">
        <v>0</v>
      </c>
      <c r="AT47" s="368">
        <v>0.04</v>
      </c>
      <c r="AU47" s="368">
        <v>0</v>
      </c>
      <c r="AV47" s="368">
        <v>0</v>
      </c>
      <c r="AW47" s="368">
        <v>0</v>
      </c>
      <c r="AX47" s="368">
        <v>0</v>
      </c>
      <c r="AY47" s="368">
        <v>0</v>
      </c>
      <c r="AZ47" s="368">
        <v>0</v>
      </c>
      <c r="BA47" s="368">
        <v>0</v>
      </c>
      <c r="BB47" s="368">
        <v>0</v>
      </c>
      <c r="BC47" s="368">
        <v>0</v>
      </c>
      <c r="BD47" s="368">
        <v>0</v>
      </c>
      <c r="BE47" s="368">
        <v>0</v>
      </c>
      <c r="BF47" s="368">
        <v>0.04</v>
      </c>
      <c r="BG47" s="373">
        <v>1.75</v>
      </c>
      <c r="BH47" s="374">
        <v>-4.0000000000000036E-2</v>
      </c>
    </row>
    <row r="48" spans="1:60" s="364" customFormat="1" ht="15.75">
      <c r="A48" s="370" t="s">
        <v>340</v>
      </c>
      <c r="B48" s="371" t="s">
        <v>170</v>
      </c>
      <c r="C48" s="370" t="s">
        <v>171</v>
      </c>
      <c r="D48" s="369">
        <v>0</v>
      </c>
      <c r="E48" s="367">
        <v>0</v>
      </c>
      <c r="F48" s="367">
        <v>0</v>
      </c>
      <c r="G48" s="367">
        <v>0</v>
      </c>
      <c r="H48" s="368">
        <v>0</v>
      </c>
      <c r="I48" s="367">
        <v>0</v>
      </c>
      <c r="J48" s="367">
        <v>0</v>
      </c>
      <c r="K48" s="367">
        <v>0</v>
      </c>
      <c r="L48" s="367">
        <v>0</v>
      </c>
      <c r="M48" s="367">
        <v>0</v>
      </c>
      <c r="N48" s="367">
        <v>0</v>
      </c>
      <c r="O48" s="368">
        <v>0</v>
      </c>
      <c r="P48" s="367">
        <v>0</v>
      </c>
      <c r="Q48" s="368">
        <v>0</v>
      </c>
      <c r="R48" s="367">
        <v>0</v>
      </c>
      <c r="S48" s="367">
        <v>0</v>
      </c>
      <c r="T48" s="367">
        <v>0</v>
      </c>
      <c r="U48" s="367">
        <v>0</v>
      </c>
      <c r="V48" s="367">
        <v>0</v>
      </c>
      <c r="W48" s="367">
        <v>0</v>
      </c>
      <c r="X48" s="367">
        <v>0</v>
      </c>
      <c r="Y48" s="367">
        <v>0</v>
      </c>
      <c r="Z48" s="367">
        <v>0</v>
      </c>
      <c r="AA48" s="368">
        <v>0</v>
      </c>
      <c r="AB48" s="368">
        <v>0</v>
      </c>
      <c r="AC48" s="368">
        <v>0</v>
      </c>
      <c r="AD48" s="368">
        <v>0</v>
      </c>
      <c r="AE48" s="368">
        <v>0</v>
      </c>
      <c r="AF48" s="368">
        <v>0</v>
      </c>
      <c r="AG48" s="368">
        <v>0</v>
      </c>
      <c r="AH48" s="368">
        <v>0</v>
      </c>
      <c r="AI48" s="368">
        <v>0</v>
      </c>
      <c r="AJ48" s="368">
        <v>0</v>
      </c>
      <c r="AK48" s="368">
        <v>0</v>
      </c>
      <c r="AL48" s="368">
        <v>0</v>
      </c>
      <c r="AM48" s="368">
        <v>0</v>
      </c>
      <c r="AN48" s="367">
        <v>0</v>
      </c>
      <c r="AO48" s="367">
        <v>0</v>
      </c>
      <c r="AP48" s="368">
        <v>0</v>
      </c>
      <c r="AQ48" s="368">
        <v>0</v>
      </c>
      <c r="AR48" s="368">
        <v>0</v>
      </c>
      <c r="AS48" s="367">
        <v>0</v>
      </c>
      <c r="AT48" s="368">
        <v>0</v>
      </c>
      <c r="AU48" s="368">
        <v>0</v>
      </c>
      <c r="AV48" s="367">
        <v>0</v>
      </c>
      <c r="AW48" s="367">
        <v>0</v>
      </c>
      <c r="AX48" s="367">
        <v>0</v>
      </c>
      <c r="AY48" s="367">
        <v>0</v>
      </c>
      <c r="AZ48" s="367">
        <v>0</v>
      </c>
      <c r="BA48" s="367">
        <v>0</v>
      </c>
      <c r="BB48" s="367">
        <v>0</v>
      </c>
      <c r="BC48" s="367">
        <v>0</v>
      </c>
      <c r="BD48" s="367">
        <v>0</v>
      </c>
      <c r="BE48" s="367">
        <v>0</v>
      </c>
      <c r="BF48" s="367">
        <v>0</v>
      </c>
      <c r="BG48" s="365">
        <v>0</v>
      </c>
      <c r="BH48" s="366">
        <v>0</v>
      </c>
    </row>
    <row r="49" spans="1:60" s="364" customFormat="1" ht="15.75">
      <c r="A49" s="370" t="s">
        <v>240</v>
      </c>
      <c r="B49" s="371" t="s">
        <v>173</v>
      </c>
      <c r="C49" s="370" t="s">
        <v>174</v>
      </c>
      <c r="D49" s="369">
        <v>3.363</v>
      </c>
      <c r="E49" s="367">
        <v>0</v>
      </c>
      <c r="F49" s="367">
        <v>0</v>
      </c>
      <c r="G49" s="367">
        <v>0</v>
      </c>
      <c r="H49" s="368">
        <v>0</v>
      </c>
      <c r="I49" s="367">
        <v>0</v>
      </c>
      <c r="J49" s="367">
        <v>0</v>
      </c>
      <c r="K49" s="367">
        <v>0</v>
      </c>
      <c r="L49" s="367">
        <v>0</v>
      </c>
      <c r="M49" s="367">
        <v>0</v>
      </c>
      <c r="N49" s="367">
        <v>0</v>
      </c>
      <c r="O49" s="368">
        <v>0</v>
      </c>
      <c r="P49" s="367">
        <v>0</v>
      </c>
      <c r="Q49" s="368">
        <v>0</v>
      </c>
      <c r="R49" s="367">
        <v>0</v>
      </c>
      <c r="S49" s="367">
        <v>0.09</v>
      </c>
      <c r="T49" s="367">
        <v>0</v>
      </c>
      <c r="U49" s="367">
        <v>0</v>
      </c>
      <c r="V49" s="367">
        <v>0</v>
      </c>
      <c r="W49" s="367">
        <v>0</v>
      </c>
      <c r="X49" s="367">
        <v>0</v>
      </c>
      <c r="Y49" s="367">
        <v>0</v>
      </c>
      <c r="Z49" s="367">
        <v>0</v>
      </c>
      <c r="AA49" s="368">
        <v>0</v>
      </c>
      <c r="AB49" s="368">
        <v>0.03</v>
      </c>
      <c r="AC49" s="368">
        <v>0</v>
      </c>
      <c r="AD49" s="368">
        <v>0</v>
      </c>
      <c r="AE49" s="368">
        <v>0</v>
      </c>
      <c r="AF49" s="368">
        <v>0</v>
      </c>
      <c r="AG49" s="368">
        <v>0</v>
      </c>
      <c r="AH49" s="368">
        <v>0</v>
      </c>
      <c r="AI49" s="368">
        <v>0.03</v>
      </c>
      <c r="AJ49" s="368">
        <v>0</v>
      </c>
      <c r="AK49" s="368">
        <v>0</v>
      </c>
      <c r="AL49" s="368">
        <v>0</v>
      </c>
      <c r="AM49" s="368">
        <v>0</v>
      </c>
      <c r="AN49" s="367">
        <v>0</v>
      </c>
      <c r="AO49" s="367">
        <v>0</v>
      </c>
      <c r="AP49" s="368">
        <v>0</v>
      </c>
      <c r="AQ49" s="368">
        <v>0</v>
      </c>
      <c r="AR49" s="368">
        <v>0</v>
      </c>
      <c r="AS49" s="367">
        <v>0</v>
      </c>
      <c r="AT49" s="367">
        <v>3.2730000000000001</v>
      </c>
      <c r="AU49" s="368">
        <v>0</v>
      </c>
      <c r="AV49" s="367">
        <v>0</v>
      </c>
      <c r="AW49" s="367">
        <v>0.06</v>
      </c>
      <c r="AX49" s="367">
        <v>0</v>
      </c>
      <c r="AY49" s="367">
        <v>0</v>
      </c>
      <c r="AZ49" s="367">
        <v>0</v>
      </c>
      <c r="BA49" s="367">
        <v>0</v>
      </c>
      <c r="BB49" s="367">
        <v>0</v>
      </c>
      <c r="BC49" s="367">
        <v>0</v>
      </c>
      <c r="BD49" s="367">
        <v>0</v>
      </c>
      <c r="BE49" s="367">
        <v>0</v>
      </c>
      <c r="BF49" s="367">
        <v>0.09</v>
      </c>
      <c r="BG49" s="365">
        <v>5.7677195999999995</v>
      </c>
      <c r="BH49" s="366">
        <v>2.4047195999999995</v>
      </c>
    </row>
    <row r="50" spans="1:60" s="364" customFormat="1" ht="15.75">
      <c r="A50" s="370" t="s">
        <v>175</v>
      </c>
      <c r="B50" s="371" t="s">
        <v>176</v>
      </c>
      <c r="C50" s="370" t="s">
        <v>177</v>
      </c>
      <c r="D50" s="369">
        <v>12.35</v>
      </c>
      <c r="E50" s="367">
        <v>0</v>
      </c>
      <c r="F50" s="367">
        <v>0</v>
      </c>
      <c r="G50" s="367">
        <v>0</v>
      </c>
      <c r="H50" s="368">
        <v>0</v>
      </c>
      <c r="I50" s="367">
        <v>0</v>
      </c>
      <c r="J50" s="367">
        <v>0</v>
      </c>
      <c r="K50" s="367">
        <v>0</v>
      </c>
      <c r="L50" s="367">
        <v>0</v>
      </c>
      <c r="M50" s="367">
        <v>0</v>
      </c>
      <c r="N50" s="367">
        <v>0</v>
      </c>
      <c r="O50" s="368">
        <v>0</v>
      </c>
      <c r="P50" s="367">
        <v>0</v>
      </c>
      <c r="Q50" s="368">
        <v>0</v>
      </c>
      <c r="R50" s="367">
        <v>0</v>
      </c>
      <c r="S50" s="367">
        <v>5</v>
      </c>
      <c r="T50" s="367">
        <v>0</v>
      </c>
      <c r="U50" s="367">
        <v>0</v>
      </c>
      <c r="V50" s="367">
        <v>0</v>
      </c>
      <c r="W50" s="367">
        <v>0</v>
      </c>
      <c r="X50" s="367">
        <v>0</v>
      </c>
      <c r="Y50" s="367">
        <v>0</v>
      </c>
      <c r="Z50" s="367">
        <v>0</v>
      </c>
      <c r="AA50" s="368">
        <v>0</v>
      </c>
      <c r="AB50" s="368">
        <v>0</v>
      </c>
      <c r="AC50" s="368">
        <v>0</v>
      </c>
      <c r="AD50" s="368">
        <v>0</v>
      </c>
      <c r="AE50" s="368">
        <v>0</v>
      </c>
      <c r="AF50" s="368">
        <v>0</v>
      </c>
      <c r="AG50" s="368">
        <v>0</v>
      </c>
      <c r="AH50" s="368">
        <v>0</v>
      </c>
      <c r="AI50" s="368">
        <v>0</v>
      </c>
      <c r="AJ50" s="368">
        <v>0</v>
      </c>
      <c r="AK50" s="368">
        <v>0</v>
      </c>
      <c r="AL50" s="368">
        <v>0</v>
      </c>
      <c r="AM50" s="368">
        <v>0</v>
      </c>
      <c r="AN50" s="367">
        <v>0</v>
      </c>
      <c r="AO50" s="367">
        <v>0</v>
      </c>
      <c r="AP50" s="368">
        <v>0</v>
      </c>
      <c r="AQ50" s="368">
        <v>0</v>
      </c>
      <c r="AR50" s="368">
        <v>0</v>
      </c>
      <c r="AS50" s="367">
        <v>0</v>
      </c>
      <c r="AT50" s="368">
        <v>0</v>
      </c>
      <c r="AU50" s="367">
        <v>7.35</v>
      </c>
      <c r="AV50" s="367">
        <v>0</v>
      </c>
      <c r="AW50" s="367">
        <v>5</v>
      </c>
      <c r="AX50" s="367">
        <v>0</v>
      </c>
      <c r="AY50" s="367">
        <v>0</v>
      </c>
      <c r="AZ50" s="367">
        <v>0</v>
      </c>
      <c r="BA50" s="367">
        <v>0</v>
      </c>
      <c r="BB50" s="367">
        <v>0</v>
      </c>
      <c r="BC50" s="367">
        <v>0</v>
      </c>
      <c r="BD50" s="367">
        <v>0</v>
      </c>
      <c r="BE50" s="367">
        <v>0</v>
      </c>
      <c r="BF50" s="367">
        <v>5</v>
      </c>
      <c r="BG50" s="365">
        <v>17.571587199999996</v>
      </c>
      <c r="BH50" s="366">
        <v>5.2215871999999965</v>
      </c>
    </row>
    <row r="51" spans="1:60" s="364" customFormat="1" ht="15.75">
      <c r="A51" s="370" t="s">
        <v>341</v>
      </c>
      <c r="B51" s="371" t="s">
        <v>179</v>
      </c>
      <c r="C51" s="370" t="s">
        <v>180</v>
      </c>
      <c r="D51" s="369">
        <v>150.91542000000001</v>
      </c>
      <c r="E51" s="367">
        <v>0</v>
      </c>
      <c r="F51" s="367">
        <v>0</v>
      </c>
      <c r="G51" s="367">
        <v>0</v>
      </c>
      <c r="H51" s="368">
        <v>0</v>
      </c>
      <c r="I51" s="367">
        <v>0</v>
      </c>
      <c r="J51" s="367">
        <v>0</v>
      </c>
      <c r="K51" s="367">
        <v>0</v>
      </c>
      <c r="L51" s="367">
        <v>0</v>
      </c>
      <c r="M51" s="367">
        <v>0</v>
      </c>
      <c r="N51" s="367">
        <v>0</v>
      </c>
      <c r="O51" s="368">
        <v>0</v>
      </c>
      <c r="P51" s="367">
        <v>0</v>
      </c>
      <c r="Q51" s="368">
        <v>0</v>
      </c>
      <c r="R51" s="367">
        <v>0</v>
      </c>
      <c r="S51" s="367">
        <v>1.92</v>
      </c>
      <c r="T51" s="367">
        <v>0</v>
      </c>
      <c r="U51" s="367">
        <v>0</v>
      </c>
      <c r="V51" s="367">
        <v>0</v>
      </c>
      <c r="W51" s="367">
        <v>0</v>
      </c>
      <c r="X51" s="367">
        <v>0.91</v>
      </c>
      <c r="Y51" s="367">
        <v>0</v>
      </c>
      <c r="Z51" s="367">
        <v>0</v>
      </c>
      <c r="AA51" s="368">
        <v>0</v>
      </c>
      <c r="AB51" s="368">
        <v>1.01</v>
      </c>
      <c r="AC51" s="368">
        <v>0.09</v>
      </c>
      <c r="AD51" s="368">
        <v>0.1</v>
      </c>
      <c r="AE51" s="368">
        <v>0</v>
      </c>
      <c r="AF51" s="368">
        <v>0</v>
      </c>
      <c r="AG51" s="368">
        <v>0.8</v>
      </c>
      <c r="AH51" s="368">
        <v>0</v>
      </c>
      <c r="AI51" s="368">
        <v>0.02</v>
      </c>
      <c r="AJ51" s="368">
        <v>0</v>
      </c>
      <c r="AK51" s="368">
        <v>0</v>
      </c>
      <c r="AL51" s="368">
        <v>0</v>
      </c>
      <c r="AM51" s="368">
        <v>0</v>
      </c>
      <c r="AN51" s="367">
        <v>0</v>
      </c>
      <c r="AO51" s="367">
        <v>0</v>
      </c>
      <c r="AP51" s="368">
        <v>0</v>
      </c>
      <c r="AQ51" s="368">
        <v>0</v>
      </c>
      <c r="AR51" s="368">
        <v>0</v>
      </c>
      <c r="AS51" s="367">
        <v>0</v>
      </c>
      <c r="AT51" s="368">
        <v>0</v>
      </c>
      <c r="AU51" s="368">
        <v>0</v>
      </c>
      <c r="AV51" s="367">
        <v>148.99542000000002</v>
      </c>
      <c r="AW51" s="367">
        <v>0</v>
      </c>
      <c r="AX51" s="367">
        <v>0</v>
      </c>
      <c r="AY51" s="367">
        <v>0</v>
      </c>
      <c r="AZ51" s="367">
        <v>0</v>
      </c>
      <c r="BA51" s="367">
        <v>0</v>
      </c>
      <c r="BB51" s="367">
        <v>0</v>
      </c>
      <c r="BC51" s="367">
        <v>0</v>
      </c>
      <c r="BD51" s="367">
        <v>0</v>
      </c>
      <c r="BE51" s="367">
        <v>0</v>
      </c>
      <c r="BF51" s="367">
        <v>1.92</v>
      </c>
      <c r="BG51" s="365">
        <v>245.83542000000003</v>
      </c>
      <c r="BH51" s="366">
        <v>94.920000000000016</v>
      </c>
    </row>
    <row r="52" spans="1:60" s="364" customFormat="1" ht="15.75">
      <c r="A52" s="370" t="s">
        <v>342</v>
      </c>
      <c r="B52" s="371" t="s">
        <v>182</v>
      </c>
      <c r="C52" s="370" t="s">
        <v>183</v>
      </c>
      <c r="D52" s="369">
        <v>279.30624</v>
      </c>
      <c r="E52" s="367">
        <v>0</v>
      </c>
      <c r="F52" s="367">
        <v>0</v>
      </c>
      <c r="G52" s="367">
        <v>0</v>
      </c>
      <c r="H52" s="368">
        <v>0</v>
      </c>
      <c r="I52" s="367">
        <v>0</v>
      </c>
      <c r="J52" s="367">
        <v>0</v>
      </c>
      <c r="K52" s="367">
        <v>0</v>
      </c>
      <c r="L52" s="367">
        <v>0</v>
      </c>
      <c r="M52" s="367">
        <v>0</v>
      </c>
      <c r="N52" s="367">
        <v>0</v>
      </c>
      <c r="O52" s="368">
        <v>0</v>
      </c>
      <c r="P52" s="367">
        <v>0</v>
      </c>
      <c r="Q52" s="368">
        <v>0</v>
      </c>
      <c r="R52" s="367">
        <v>0</v>
      </c>
      <c r="S52" s="367">
        <v>2.5335999999999999</v>
      </c>
      <c r="T52" s="367">
        <v>0.02</v>
      </c>
      <c r="U52" s="367">
        <v>0</v>
      </c>
      <c r="V52" s="367">
        <v>0</v>
      </c>
      <c r="W52" s="367">
        <v>0</v>
      </c>
      <c r="X52" s="367">
        <v>0.93</v>
      </c>
      <c r="Y52" s="367">
        <v>0</v>
      </c>
      <c r="Z52" s="367">
        <v>0</v>
      </c>
      <c r="AA52" s="368">
        <v>0</v>
      </c>
      <c r="AB52" s="368">
        <v>1.5686</v>
      </c>
      <c r="AC52" s="368">
        <v>0.86860000000000004</v>
      </c>
      <c r="AD52" s="368">
        <v>0.39999999999999997</v>
      </c>
      <c r="AE52" s="368">
        <v>0</v>
      </c>
      <c r="AF52" s="368">
        <v>0.06</v>
      </c>
      <c r="AG52" s="368">
        <v>0.01</v>
      </c>
      <c r="AH52" s="368">
        <v>0</v>
      </c>
      <c r="AI52" s="368">
        <v>0.23</v>
      </c>
      <c r="AJ52" s="368">
        <v>0</v>
      </c>
      <c r="AK52" s="368">
        <v>0</v>
      </c>
      <c r="AL52" s="368">
        <v>0</v>
      </c>
      <c r="AM52" s="368">
        <v>0</v>
      </c>
      <c r="AN52" s="367">
        <v>0</v>
      </c>
      <c r="AO52" s="367">
        <v>0</v>
      </c>
      <c r="AP52" s="368">
        <v>0</v>
      </c>
      <c r="AQ52" s="368">
        <v>0</v>
      </c>
      <c r="AR52" s="368">
        <v>0</v>
      </c>
      <c r="AS52" s="367">
        <v>0</v>
      </c>
      <c r="AT52" s="368">
        <v>0.01</v>
      </c>
      <c r="AU52" s="368">
        <v>0</v>
      </c>
      <c r="AV52" s="367">
        <v>0</v>
      </c>
      <c r="AW52" s="367">
        <v>276.77264000000002</v>
      </c>
      <c r="AX52" s="367">
        <v>0</v>
      </c>
      <c r="AY52" s="367">
        <v>5.0000000000000001E-3</v>
      </c>
      <c r="AZ52" s="367">
        <v>0</v>
      </c>
      <c r="BA52" s="367">
        <v>0</v>
      </c>
      <c r="BB52" s="367">
        <v>0</v>
      </c>
      <c r="BC52" s="367">
        <v>0</v>
      </c>
      <c r="BD52" s="367">
        <v>0</v>
      </c>
      <c r="BE52" s="367">
        <v>0</v>
      </c>
      <c r="BF52" s="367">
        <v>2.5335999999999999</v>
      </c>
      <c r="BG52" s="365">
        <v>496.880627</v>
      </c>
      <c r="BH52" s="366">
        <v>217.574387</v>
      </c>
    </row>
    <row r="53" spans="1:60" s="364" customFormat="1" ht="15.75">
      <c r="A53" s="370" t="s">
        <v>343</v>
      </c>
      <c r="B53" s="371" t="s">
        <v>185</v>
      </c>
      <c r="C53" s="370" t="s">
        <v>186</v>
      </c>
      <c r="D53" s="369">
        <v>19.965000000000003</v>
      </c>
      <c r="E53" s="367">
        <v>0</v>
      </c>
      <c r="F53" s="367">
        <v>0</v>
      </c>
      <c r="G53" s="367">
        <v>0</v>
      </c>
      <c r="H53" s="368">
        <v>0</v>
      </c>
      <c r="I53" s="367">
        <v>0</v>
      </c>
      <c r="J53" s="367">
        <v>0</v>
      </c>
      <c r="K53" s="367">
        <v>0</v>
      </c>
      <c r="L53" s="367">
        <v>0</v>
      </c>
      <c r="M53" s="367">
        <v>0</v>
      </c>
      <c r="N53" s="367">
        <v>0</v>
      </c>
      <c r="O53" s="368">
        <v>0</v>
      </c>
      <c r="P53" s="367">
        <v>0</v>
      </c>
      <c r="Q53" s="368">
        <v>0</v>
      </c>
      <c r="R53" s="367">
        <v>0</v>
      </c>
      <c r="S53" s="367">
        <v>3.06</v>
      </c>
      <c r="T53" s="367">
        <v>0</v>
      </c>
      <c r="U53" s="367">
        <v>0.13</v>
      </c>
      <c r="V53" s="367">
        <v>0</v>
      </c>
      <c r="W53" s="367">
        <v>0</v>
      </c>
      <c r="X53" s="367">
        <v>1.37</v>
      </c>
      <c r="Y53" s="367">
        <v>0</v>
      </c>
      <c r="Z53" s="367">
        <v>0</v>
      </c>
      <c r="AA53" s="368">
        <v>0</v>
      </c>
      <c r="AB53" s="368">
        <v>0.53</v>
      </c>
      <c r="AC53" s="368">
        <v>0.52</v>
      </c>
      <c r="AD53" s="368">
        <v>0.01</v>
      </c>
      <c r="AE53" s="368">
        <v>0</v>
      </c>
      <c r="AF53" s="368">
        <v>0</v>
      </c>
      <c r="AG53" s="368">
        <v>0</v>
      </c>
      <c r="AH53" s="368">
        <v>0</v>
      </c>
      <c r="AI53" s="368">
        <v>0</v>
      </c>
      <c r="AJ53" s="368">
        <v>0</v>
      </c>
      <c r="AK53" s="368">
        <v>0</v>
      </c>
      <c r="AL53" s="368">
        <v>0</v>
      </c>
      <c r="AM53" s="368">
        <v>0</v>
      </c>
      <c r="AN53" s="367">
        <v>0</v>
      </c>
      <c r="AO53" s="367">
        <v>0</v>
      </c>
      <c r="AP53" s="368">
        <v>0</v>
      </c>
      <c r="AQ53" s="368">
        <v>0</v>
      </c>
      <c r="AR53" s="368">
        <v>0</v>
      </c>
      <c r="AS53" s="367">
        <v>0</v>
      </c>
      <c r="AT53" s="368">
        <v>0</v>
      </c>
      <c r="AU53" s="368">
        <v>0.15000000000000002</v>
      </c>
      <c r="AV53" s="367">
        <v>0</v>
      </c>
      <c r="AW53" s="367">
        <v>0.88</v>
      </c>
      <c r="AX53" s="367">
        <v>16.905000000000005</v>
      </c>
      <c r="AY53" s="367">
        <v>0</v>
      </c>
      <c r="AZ53" s="367">
        <v>0</v>
      </c>
      <c r="BA53" s="367">
        <v>0</v>
      </c>
      <c r="BB53" s="367">
        <v>0</v>
      </c>
      <c r="BC53" s="367">
        <v>0</v>
      </c>
      <c r="BD53" s="367">
        <v>0</v>
      </c>
      <c r="BE53" s="367">
        <v>0</v>
      </c>
      <c r="BF53" s="367">
        <v>3.06</v>
      </c>
      <c r="BG53" s="365">
        <v>28.423800000000007</v>
      </c>
      <c r="BH53" s="366">
        <v>8.4588000000000036</v>
      </c>
    </row>
    <row r="54" spans="1:60" s="364" customFormat="1" ht="30">
      <c r="A54" s="370" t="s">
        <v>344</v>
      </c>
      <c r="B54" s="371" t="s">
        <v>188</v>
      </c>
      <c r="C54" s="370" t="s">
        <v>189</v>
      </c>
      <c r="D54" s="369">
        <v>5.5640000000000001</v>
      </c>
      <c r="E54" s="367">
        <v>0</v>
      </c>
      <c r="F54" s="367">
        <v>0</v>
      </c>
      <c r="G54" s="367">
        <v>0</v>
      </c>
      <c r="H54" s="368">
        <v>0</v>
      </c>
      <c r="I54" s="367">
        <v>0</v>
      </c>
      <c r="J54" s="367">
        <v>0</v>
      </c>
      <c r="K54" s="367">
        <v>0</v>
      </c>
      <c r="L54" s="367">
        <v>0</v>
      </c>
      <c r="M54" s="367">
        <v>0</v>
      </c>
      <c r="N54" s="367">
        <v>0</v>
      </c>
      <c r="O54" s="368">
        <v>0</v>
      </c>
      <c r="P54" s="367">
        <v>0</v>
      </c>
      <c r="Q54" s="368">
        <v>0</v>
      </c>
      <c r="R54" s="367">
        <v>0</v>
      </c>
      <c r="S54" s="367">
        <v>0</v>
      </c>
      <c r="T54" s="367">
        <v>0</v>
      </c>
      <c r="U54" s="367">
        <v>0</v>
      </c>
      <c r="V54" s="367">
        <v>0</v>
      </c>
      <c r="W54" s="367">
        <v>0</v>
      </c>
      <c r="X54" s="367">
        <v>0</v>
      </c>
      <c r="Y54" s="367">
        <v>0</v>
      </c>
      <c r="Z54" s="367">
        <v>0</v>
      </c>
      <c r="AA54" s="368">
        <v>0</v>
      </c>
      <c r="AB54" s="368">
        <v>0</v>
      </c>
      <c r="AC54" s="368">
        <v>0</v>
      </c>
      <c r="AD54" s="368">
        <v>0</v>
      </c>
      <c r="AE54" s="368">
        <v>0</v>
      </c>
      <c r="AF54" s="368">
        <v>0</v>
      </c>
      <c r="AG54" s="368">
        <v>0</v>
      </c>
      <c r="AH54" s="368">
        <v>0</v>
      </c>
      <c r="AI54" s="368">
        <v>0</v>
      </c>
      <c r="AJ54" s="368">
        <v>0</v>
      </c>
      <c r="AK54" s="368">
        <v>0</v>
      </c>
      <c r="AL54" s="368">
        <v>0</v>
      </c>
      <c r="AM54" s="368">
        <v>0</v>
      </c>
      <c r="AN54" s="367">
        <v>0</v>
      </c>
      <c r="AO54" s="367">
        <v>0</v>
      </c>
      <c r="AP54" s="368">
        <v>0</v>
      </c>
      <c r="AQ54" s="368">
        <v>0</v>
      </c>
      <c r="AR54" s="368">
        <v>0</v>
      </c>
      <c r="AS54" s="367">
        <v>0</v>
      </c>
      <c r="AT54" s="368">
        <v>0</v>
      </c>
      <c r="AU54" s="368">
        <v>0</v>
      </c>
      <c r="AV54" s="367">
        <v>0</v>
      </c>
      <c r="AW54" s="367">
        <v>0</v>
      </c>
      <c r="AX54" s="367">
        <v>0</v>
      </c>
      <c r="AY54" s="367">
        <v>5.5640000000000001</v>
      </c>
      <c r="AZ54" s="367">
        <v>0</v>
      </c>
      <c r="BA54" s="367">
        <v>0</v>
      </c>
      <c r="BB54" s="367">
        <v>0</v>
      </c>
      <c r="BC54" s="367">
        <v>0</v>
      </c>
      <c r="BD54" s="367">
        <v>0</v>
      </c>
      <c r="BE54" s="367">
        <v>0</v>
      </c>
      <c r="BF54" s="367">
        <v>0</v>
      </c>
      <c r="BG54" s="365">
        <v>5.6214000000000004</v>
      </c>
      <c r="BH54" s="366">
        <v>5.740000000000034E-2</v>
      </c>
    </row>
    <row r="55" spans="1:60" s="364" customFormat="1" ht="15.75">
      <c r="A55" s="370" t="s">
        <v>190</v>
      </c>
      <c r="B55" s="371" t="s">
        <v>191</v>
      </c>
      <c r="C55" s="370" t="s">
        <v>192</v>
      </c>
      <c r="D55" s="369">
        <v>0</v>
      </c>
      <c r="E55" s="367">
        <v>0</v>
      </c>
      <c r="F55" s="367">
        <v>0</v>
      </c>
      <c r="G55" s="367">
        <v>0</v>
      </c>
      <c r="H55" s="368">
        <v>0</v>
      </c>
      <c r="I55" s="367">
        <v>0</v>
      </c>
      <c r="J55" s="367">
        <v>0</v>
      </c>
      <c r="K55" s="367">
        <v>0</v>
      </c>
      <c r="L55" s="367">
        <v>0</v>
      </c>
      <c r="M55" s="367">
        <v>0</v>
      </c>
      <c r="N55" s="367">
        <v>0</v>
      </c>
      <c r="O55" s="368">
        <v>0</v>
      </c>
      <c r="P55" s="367">
        <v>0</v>
      </c>
      <c r="Q55" s="368">
        <v>0</v>
      </c>
      <c r="R55" s="367">
        <v>0</v>
      </c>
      <c r="S55" s="367">
        <v>0</v>
      </c>
      <c r="T55" s="367">
        <v>0</v>
      </c>
      <c r="U55" s="367">
        <v>0</v>
      </c>
      <c r="V55" s="367">
        <v>0</v>
      </c>
      <c r="W55" s="367">
        <v>0</v>
      </c>
      <c r="X55" s="367">
        <v>0</v>
      </c>
      <c r="Y55" s="367">
        <v>0</v>
      </c>
      <c r="Z55" s="367">
        <v>0</v>
      </c>
      <c r="AA55" s="368">
        <v>0</v>
      </c>
      <c r="AB55" s="368">
        <v>0</v>
      </c>
      <c r="AC55" s="368">
        <v>0</v>
      </c>
      <c r="AD55" s="368">
        <v>0</v>
      </c>
      <c r="AE55" s="368">
        <v>0</v>
      </c>
      <c r="AF55" s="368">
        <v>0</v>
      </c>
      <c r="AG55" s="368">
        <v>0</v>
      </c>
      <c r="AH55" s="368">
        <v>0</v>
      </c>
      <c r="AI55" s="368">
        <v>0</v>
      </c>
      <c r="AJ55" s="368">
        <v>0</v>
      </c>
      <c r="AK55" s="368">
        <v>0</v>
      </c>
      <c r="AL55" s="368">
        <v>0</v>
      </c>
      <c r="AM55" s="368">
        <v>0</v>
      </c>
      <c r="AN55" s="367">
        <v>0</v>
      </c>
      <c r="AO55" s="367">
        <v>0</v>
      </c>
      <c r="AP55" s="368">
        <v>0</v>
      </c>
      <c r="AQ55" s="368">
        <v>0</v>
      </c>
      <c r="AR55" s="368">
        <v>0</v>
      </c>
      <c r="AS55" s="367">
        <v>0</v>
      </c>
      <c r="AT55" s="368">
        <v>0</v>
      </c>
      <c r="AU55" s="368">
        <v>0</v>
      </c>
      <c r="AV55" s="367">
        <v>0</v>
      </c>
      <c r="AW55" s="367">
        <v>0</v>
      </c>
      <c r="AX55" s="367">
        <v>0</v>
      </c>
      <c r="AY55" s="367">
        <v>0</v>
      </c>
      <c r="AZ55" s="367">
        <v>0</v>
      </c>
      <c r="BA55" s="367">
        <v>0</v>
      </c>
      <c r="BB55" s="367">
        <v>0</v>
      </c>
      <c r="BC55" s="367">
        <v>0</v>
      </c>
      <c r="BD55" s="367">
        <v>0</v>
      </c>
      <c r="BE55" s="367">
        <v>0</v>
      </c>
      <c r="BF55" s="367">
        <v>0</v>
      </c>
      <c r="BG55" s="365">
        <v>0</v>
      </c>
      <c r="BH55" s="366">
        <v>0</v>
      </c>
    </row>
    <row r="56" spans="1:60" s="364" customFormat="1" ht="15.75">
      <c r="A56" s="370" t="s">
        <v>345</v>
      </c>
      <c r="B56" s="371" t="s">
        <v>243</v>
      </c>
      <c r="C56" s="370" t="s">
        <v>195</v>
      </c>
      <c r="D56" s="369">
        <v>0.33</v>
      </c>
      <c r="E56" s="367">
        <v>0</v>
      </c>
      <c r="F56" s="367">
        <v>0</v>
      </c>
      <c r="G56" s="367">
        <v>0</v>
      </c>
      <c r="H56" s="368">
        <v>0</v>
      </c>
      <c r="I56" s="367">
        <v>0</v>
      </c>
      <c r="J56" s="367">
        <v>0</v>
      </c>
      <c r="K56" s="367">
        <v>0</v>
      </c>
      <c r="L56" s="367">
        <v>0</v>
      </c>
      <c r="M56" s="367">
        <v>0</v>
      </c>
      <c r="N56" s="367">
        <v>0</v>
      </c>
      <c r="O56" s="368">
        <v>0</v>
      </c>
      <c r="P56" s="367">
        <v>0</v>
      </c>
      <c r="Q56" s="368">
        <v>0</v>
      </c>
      <c r="R56" s="367">
        <v>0</v>
      </c>
      <c r="S56" s="367">
        <v>0</v>
      </c>
      <c r="T56" s="367">
        <v>0</v>
      </c>
      <c r="U56" s="367">
        <v>0</v>
      </c>
      <c r="V56" s="367">
        <v>0</v>
      </c>
      <c r="W56" s="367">
        <v>0</v>
      </c>
      <c r="X56" s="367">
        <v>0</v>
      </c>
      <c r="Y56" s="367">
        <v>0</v>
      </c>
      <c r="Z56" s="367">
        <v>0</v>
      </c>
      <c r="AA56" s="368">
        <v>0</v>
      </c>
      <c r="AB56" s="368">
        <v>0</v>
      </c>
      <c r="AC56" s="368">
        <v>0</v>
      </c>
      <c r="AD56" s="368">
        <v>0</v>
      </c>
      <c r="AE56" s="368">
        <v>0</v>
      </c>
      <c r="AF56" s="368">
        <v>0</v>
      </c>
      <c r="AG56" s="368">
        <v>0</v>
      </c>
      <c r="AH56" s="368">
        <v>0</v>
      </c>
      <c r="AI56" s="368">
        <v>0</v>
      </c>
      <c r="AJ56" s="368">
        <v>0</v>
      </c>
      <c r="AK56" s="368">
        <v>0</v>
      </c>
      <c r="AL56" s="368">
        <v>0</v>
      </c>
      <c r="AM56" s="368">
        <v>0</v>
      </c>
      <c r="AN56" s="367">
        <v>0</v>
      </c>
      <c r="AO56" s="367">
        <v>0</v>
      </c>
      <c r="AP56" s="368">
        <v>0</v>
      </c>
      <c r="AQ56" s="368">
        <v>0</v>
      </c>
      <c r="AR56" s="368">
        <v>0</v>
      </c>
      <c r="AS56" s="367">
        <v>0</v>
      </c>
      <c r="AT56" s="368">
        <v>0</v>
      </c>
      <c r="AU56" s="368">
        <v>0</v>
      </c>
      <c r="AV56" s="367">
        <v>0</v>
      </c>
      <c r="AW56" s="367">
        <v>0</v>
      </c>
      <c r="AX56" s="367">
        <v>0</v>
      </c>
      <c r="AY56" s="367">
        <v>0</v>
      </c>
      <c r="AZ56" s="367">
        <v>0</v>
      </c>
      <c r="BA56" s="367">
        <v>0.33</v>
      </c>
      <c r="BB56" s="367">
        <v>0</v>
      </c>
      <c r="BC56" s="367">
        <v>0</v>
      </c>
      <c r="BD56" s="367">
        <v>0</v>
      </c>
      <c r="BE56" s="367">
        <v>0</v>
      </c>
      <c r="BF56" s="367">
        <v>0</v>
      </c>
      <c r="BG56" s="365">
        <v>0.33</v>
      </c>
      <c r="BH56" s="366">
        <v>0</v>
      </c>
    </row>
    <row r="57" spans="1:60" s="364" customFormat="1" ht="15.75">
      <c r="A57" s="370" t="s">
        <v>346</v>
      </c>
      <c r="B57" s="371" t="s">
        <v>197</v>
      </c>
      <c r="C57" s="370" t="s">
        <v>198</v>
      </c>
      <c r="D57" s="369">
        <v>252.113</v>
      </c>
      <c r="E57" s="367">
        <v>0</v>
      </c>
      <c r="F57" s="367">
        <v>0</v>
      </c>
      <c r="G57" s="367">
        <v>0</v>
      </c>
      <c r="H57" s="368">
        <v>0</v>
      </c>
      <c r="I57" s="367">
        <v>0</v>
      </c>
      <c r="J57" s="367">
        <v>0</v>
      </c>
      <c r="K57" s="367">
        <v>0</v>
      </c>
      <c r="L57" s="367">
        <v>0</v>
      </c>
      <c r="M57" s="367">
        <v>0</v>
      </c>
      <c r="N57" s="367">
        <v>0</v>
      </c>
      <c r="O57" s="368">
        <v>0</v>
      </c>
      <c r="P57" s="367">
        <v>0</v>
      </c>
      <c r="Q57" s="368">
        <v>0</v>
      </c>
      <c r="R57" s="367">
        <v>0</v>
      </c>
      <c r="S57" s="367">
        <v>50.693899999999999</v>
      </c>
      <c r="T57" s="367">
        <v>0</v>
      </c>
      <c r="U57" s="367">
        <v>0.04</v>
      </c>
      <c r="V57" s="367">
        <v>0</v>
      </c>
      <c r="W57" s="367">
        <v>0</v>
      </c>
      <c r="X57" s="367">
        <v>0.17</v>
      </c>
      <c r="Y57" s="367">
        <v>0</v>
      </c>
      <c r="Z57" s="367">
        <v>0</v>
      </c>
      <c r="AA57" s="368">
        <v>2.11</v>
      </c>
      <c r="AB57" s="368">
        <v>48.253900000000002</v>
      </c>
      <c r="AC57" s="368">
        <v>0.01</v>
      </c>
      <c r="AD57" s="368">
        <v>5.0539000000000005</v>
      </c>
      <c r="AE57" s="368">
        <v>0</v>
      </c>
      <c r="AF57" s="368">
        <v>0</v>
      </c>
      <c r="AG57" s="368">
        <v>0</v>
      </c>
      <c r="AH57" s="368">
        <v>0</v>
      </c>
      <c r="AI57" s="368">
        <v>43.19</v>
      </c>
      <c r="AJ57" s="368">
        <v>0</v>
      </c>
      <c r="AK57" s="368">
        <v>0</v>
      </c>
      <c r="AL57" s="368">
        <v>0</v>
      </c>
      <c r="AM57" s="368">
        <v>0</v>
      </c>
      <c r="AN57" s="367">
        <v>0</v>
      </c>
      <c r="AO57" s="367">
        <v>0</v>
      </c>
      <c r="AP57" s="368">
        <v>0</v>
      </c>
      <c r="AQ57" s="368">
        <v>0</v>
      </c>
      <c r="AR57" s="368">
        <v>0</v>
      </c>
      <c r="AS57" s="367">
        <v>0</v>
      </c>
      <c r="AT57" s="368">
        <v>0</v>
      </c>
      <c r="AU57" s="368">
        <v>0</v>
      </c>
      <c r="AV57" s="367">
        <v>0</v>
      </c>
      <c r="AW57" s="367">
        <v>0</v>
      </c>
      <c r="AX57" s="367">
        <v>0.08</v>
      </c>
      <c r="AY57" s="367">
        <v>0.04</v>
      </c>
      <c r="AZ57" s="367">
        <v>0</v>
      </c>
      <c r="BA57" s="367">
        <v>0</v>
      </c>
      <c r="BB57" s="367">
        <v>201.41910000000001</v>
      </c>
      <c r="BC57" s="367">
        <v>0</v>
      </c>
      <c r="BD57" s="367">
        <v>0</v>
      </c>
      <c r="BE57" s="367">
        <v>0</v>
      </c>
      <c r="BF57" s="367">
        <v>50.693899999999999</v>
      </c>
      <c r="BG57" s="365">
        <v>201.41910000000001</v>
      </c>
      <c r="BH57" s="366">
        <v>-50.693899999999985</v>
      </c>
    </row>
    <row r="58" spans="1:60" s="364" customFormat="1" ht="17.25" customHeight="1">
      <c r="A58" s="370" t="s">
        <v>347</v>
      </c>
      <c r="B58" s="371" t="s">
        <v>200</v>
      </c>
      <c r="C58" s="370" t="s">
        <v>201</v>
      </c>
      <c r="D58" s="369">
        <v>7.7140000000000004</v>
      </c>
      <c r="E58" s="367">
        <v>0</v>
      </c>
      <c r="F58" s="367">
        <v>0</v>
      </c>
      <c r="G58" s="367">
        <v>0</v>
      </c>
      <c r="H58" s="368">
        <v>0</v>
      </c>
      <c r="I58" s="367">
        <v>0</v>
      </c>
      <c r="J58" s="367">
        <v>0</v>
      </c>
      <c r="K58" s="367">
        <v>0</v>
      </c>
      <c r="L58" s="367">
        <v>0</v>
      </c>
      <c r="M58" s="367">
        <v>0</v>
      </c>
      <c r="N58" s="367">
        <v>0</v>
      </c>
      <c r="O58" s="368">
        <v>0</v>
      </c>
      <c r="P58" s="367">
        <v>0</v>
      </c>
      <c r="Q58" s="368">
        <v>0</v>
      </c>
      <c r="R58" s="367">
        <v>0</v>
      </c>
      <c r="S58" s="367">
        <v>0</v>
      </c>
      <c r="T58" s="367">
        <v>0</v>
      </c>
      <c r="U58" s="367">
        <v>0</v>
      </c>
      <c r="V58" s="367">
        <v>0</v>
      </c>
      <c r="W58" s="367">
        <v>0</v>
      </c>
      <c r="X58" s="367">
        <v>0</v>
      </c>
      <c r="Y58" s="367">
        <v>0</v>
      </c>
      <c r="Z58" s="367">
        <v>0</v>
      </c>
      <c r="AA58" s="368">
        <v>0</v>
      </c>
      <c r="AB58" s="368">
        <v>0</v>
      </c>
      <c r="AC58" s="368">
        <v>0</v>
      </c>
      <c r="AD58" s="368">
        <v>0</v>
      </c>
      <c r="AE58" s="368">
        <v>0</v>
      </c>
      <c r="AF58" s="368">
        <v>0</v>
      </c>
      <c r="AG58" s="368">
        <v>0</v>
      </c>
      <c r="AH58" s="368">
        <v>0</v>
      </c>
      <c r="AI58" s="368">
        <v>0</v>
      </c>
      <c r="AJ58" s="368">
        <v>0</v>
      </c>
      <c r="AK58" s="368">
        <v>0</v>
      </c>
      <c r="AL58" s="368">
        <v>0</v>
      </c>
      <c r="AM58" s="368">
        <v>0</v>
      </c>
      <c r="AN58" s="367">
        <v>0</v>
      </c>
      <c r="AO58" s="367">
        <v>0</v>
      </c>
      <c r="AP58" s="368">
        <v>0</v>
      </c>
      <c r="AQ58" s="368">
        <v>0</v>
      </c>
      <c r="AR58" s="368">
        <v>0</v>
      </c>
      <c r="AS58" s="367">
        <v>0</v>
      </c>
      <c r="AT58" s="368">
        <v>0</v>
      </c>
      <c r="AU58" s="368">
        <v>0</v>
      </c>
      <c r="AV58" s="367">
        <v>0</v>
      </c>
      <c r="AW58" s="367">
        <v>0</v>
      </c>
      <c r="AX58" s="367">
        <v>0</v>
      </c>
      <c r="AY58" s="367">
        <v>0</v>
      </c>
      <c r="AZ58" s="367">
        <v>0</v>
      </c>
      <c r="BA58" s="367">
        <v>0</v>
      </c>
      <c r="BB58" s="367">
        <v>0</v>
      </c>
      <c r="BC58" s="367">
        <v>7.7140000000000004</v>
      </c>
      <c r="BD58" s="367">
        <v>0</v>
      </c>
      <c r="BE58" s="367">
        <v>0</v>
      </c>
      <c r="BF58" s="367">
        <v>0</v>
      </c>
      <c r="BG58" s="365">
        <v>7.7140000000000004</v>
      </c>
      <c r="BH58" s="366">
        <v>0</v>
      </c>
    </row>
    <row r="59" spans="1:60" s="364" customFormat="1" ht="15.75">
      <c r="A59" s="370" t="s">
        <v>348</v>
      </c>
      <c r="B59" s="371" t="s">
        <v>203</v>
      </c>
      <c r="C59" s="370" t="s">
        <v>204</v>
      </c>
      <c r="D59" s="369">
        <v>1.6830000000000001</v>
      </c>
      <c r="E59" s="367">
        <v>0</v>
      </c>
      <c r="F59" s="367">
        <v>0</v>
      </c>
      <c r="G59" s="367">
        <v>0</v>
      </c>
      <c r="H59" s="368">
        <v>0</v>
      </c>
      <c r="I59" s="367">
        <v>0</v>
      </c>
      <c r="J59" s="367">
        <v>0</v>
      </c>
      <c r="K59" s="367">
        <v>0</v>
      </c>
      <c r="L59" s="367">
        <v>0</v>
      </c>
      <c r="M59" s="367">
        <v>0</v>
      </c>
      <c r="N59" s="367">
        <v>0</v>
      </c>
      <c r="O59" s="368">
        <v>0</v>
      </c>
      <c r="P59" s="367">
        <v>0</v>
      </c>
      <c r="Q59" s="368">
        <v>0</v>
      </c>
      <c r="R59" s="367">
        <v>0</v>
      </c>
      <c r="S59" s="367">
        <v>0.01</v>
      </c>
      <c r="T59" s="367">
        <v>0</v>
      </c>
      <c r="U59" s="367">
        <v>0</v>
      </c>
      <c r="V59" s="367">
        <v>0</v>
      </c>
      <c r="W59" s="367">
        <v>0</v>
      </c>
      <c r="X59" s="367">
        <v>0</v>
      </c>
      <c r="Y59" s="367">
        <v>0</v>
      </c>
      <c r="Z59" s="367">
        <v>0</v>
      </c>
      <c r="AA59" s="368">
        <v>0</v>
      </c>
      <c r="AB59" s="368">
        <v>0.01</v>
      </c>
      <c r="AC59" s="368">
        <v>0.01</v>
      </c>
      <c r="AD59" s="368">
        <v>0</v>
      </c>
      <c r="AE59" s="368">
        <v>0</v>
      </c>
      <c r="AF59" s="368">
        <v>0</v>
      </c>
      <c r="AG59" s="368">
        <v>0</v>
      </c>
      <c r="AH59" s="368">
        <v>0</v>
      </c>
      <c r="AI59" s="368">
        <v>0</v>
      </c>
      <c r="AJ59" s="368">
        <v>0</v>
      </c>
      <c r="AK59" s="368">
        <v>0</v>
      </c>
      <c r="AL59" s="368">
        <v>0</v>
      </c>
      <c r="AM59" s="368">
        <v>0</v>
      </c>
      <c r="AN59" s="367">
        <v>0</v>
      </c>
      <c r="AO59" s="367">
        <v>0</v>
      </c>
      <c r="AP59" s="368">
        <v>0</v>
      </c>
      <c r="AQ59" s="368">
        <v>0</v>
      </c>
      <c r="AR59" s="368">
        <v>0</v>
      </c>
      <c r="AS59" s="367">
        <v>0</v>
      </c>
      <c r="AT59" s="368">
        <v>0</v>
      </c>
      <c r="AU59" s="368">
        <v>0</v>
      </c>
      <c r="AV59" s="367">
        <v>0</v>
      </c>
      <c r="AW59" s="367">
        <v>0</v>
      </c>
      <c r="AX59" s="367">
        <v>0</v>
      </c>
      <c r="AY59" s="367">
        <v>0</v>
      </c>
      <c r="AZ59" s="367">
        <v>0</v>
      </c>
      <c r="BA59" s="367">
        <v>0</v>
      </c>
      <c r="BB59" s="367">
        <v>0</v>
      </c>
      <c r="BC59" s="367">
        <v>0</v>
      </c>
      <c r="BD59" s="367">
        <v>1.673</v>
      </c>
      <c r="BE59" s="367">
        <v>0</v>
      </c>
      <c r="BF59" s="367">
        <v>0.01</v>
      </c>
      <c r="BG59" s="365">
        <v>1.673</v>
      </c>
      <c r="BH59" s="366">
        <v>-1.0000000000000009E-2</v>
      </c>
    </row>
    <row r="60" spans="1:60" s="347" customFormat="1" ht="15.75">
      <c r="A60" s="360">
        <v>3</v>
      </c>
      <c r="B60" s="363" t="s">
        <v>205</v>
      </c>
      <c r="C60" s="360" t="s">
        <v>206</v>
      </c>
      <c r="D60" s="362">
        <v>422.53800000000001</v>
      </c>
      <c r="E60" s="357">
        <v>0</v>
      </c>
      <c r="F60" s="357">
        <v>0</v>
      </c>
      <c r="G60" s="357">
        <v>0</v>
      </c>
      <c r="H60" s="358">
        <v>0</v>
      </c>
      <c r="I60" s="357">
        <v>0</v>
      </c>
      <c r="J60" s="357">
        <v>0</v>
      </c>
      <c r="K60" s="357">
        <v>0</v>
      </c>
      <c r="L60" s="357">
        <v>0</v>
      </c>
      <c r="M60" s="357">
        <v>0</v>
      </c>
      <c r="N60" s="357">
        <v>0</v>
      </c>
      <c r="O60" s="358">
        <v>0</v>
      </c>
      <c r="P60" s="357">
        <v>0</v>
      </c>
      <c r="Q60" s="358">
        <v>0</v>
      </c>
      <c r="R60" s="357">
        <v>0</v>
      </c>
      <c r="S60" s="357">
        <v>13.517000000000001</v>
      </c>
      <c r="T60" s="357">
        <v>0.12</v>
      </c>
      <c r="U60" s="357">
        <v>0</v>
      </c>
      <c r="V60" s="357">
        <v>0</v>
      </c>
      <c r="W60" s="357">
        <v>0</v>
      </c>
      <c r="X60" s="357">
        <v>5.7</v>
      </c>
      <c r="Y60" s="357">
        <v>0</v>
      </c>
      <c r="Z60" s="357">
        <v>0</v>
      </c>
      <c r="AA60" s="358">
        <v>0</v>
      </c>
      <c r="AB60" s="358">
        <v>4.3070000000000004</v>
      </c>
      <c r="AC60" s="358">
        <v>1.8250000000000002</v>
      </c>
      <c r="AD60" s="358">
        <v>1.46</v>
      </c>
      <c r="AE60" s="358">
        <v>0</v>
      </c>
      <c r="AF60" s="358">
        <v>0</v>
      </c>
      <c r="AG60" s="358">
        <v>0.67</v>
      </c>
      <c r="AH60" s="358">
        <v>0</v>
      </c>
      <c r="AI60" s="358">
        <v>0.18200000000000002</v>
      </c>
      <c r="AJ60" s="358">
        <v>0</v>
      </c>
      <c r="AK60" s="358">
        <v>0</v>
      </c>
      <c r="AL60" s="358">
        <v>0.17</v>
      </c>
      <c r="AM60" s="358">
        <v>0</v>
      </c>
      <c r="AN60" s="357">
        <v>0</v>
      </c>
      <c r="AO60" s="357">
        <v>0</v>
      </c>
      <c r="AP60" s="358">
        <v>0</v>
      </c>
      <c r="AQ60" s="358">
        <v>0</v>
      </c>
      <c r="AR60" s="358">
        <v>0</v>
      </c>
      <c r="AS60" s="357">
        <v>0</v>
      </c>
      <c r="AT60" s="358">
        <v>0.25</v>
      </c>
      <c r="AU60" s="358">
        <v>1.63</v>
      </c>
      <c r="AV60" s="357">
        <v>0.4</v>
      </c>
      <c r="AW60" s="357">
        <v>1.03</v>
      </c>
      <c r="AX60" s="357">
        <v>0.08</v>
      </c>
      <c r="AY60" s="357">
        <v>0</v>
      </c>
      <c r="AZ60" s="357">
        <v>0</v>
      </c>
      <c r="BA60" s="357">
        <v>0</v>
      </c>
      <c r="BB60" s="357">
        <v>0</v>
      </c>
      <c r="BC60" s="357">
        <v>0</v>
      </c>
      <c r="BD60" s="357">
        <v>0</v>
      </c>
      <c r="BE60" s="357">
        <v>409.02100000000002</v>
      </c>
      <c r="BF60" s="357">
        <v>13.517000000000001</v>
      </c>
      <c r="BG60" s="356">
        <v>409.02100000000002</v>
      </c>
      <c r="BH60" s="355">
        <v>-13.516999999999996</v>
      </c>
    </row>
    <row r="61" spans="1:60" s="347" customFormat="1" ht="15.75">
      <c r="A61" s="360"/>
      <c r="B61" s="361" t="s">
        <v>375</v>
      </c>
      <c r="C61" s="360"/>
      <c r="D61" s="359">
        <v>602.08982979999996</v>
      </c>
      <c r="E61" s="357">
        <v>0</v>
      </c>
      <c r="F61" s="357">
        <v>0</v>
      </c>
      <c r="G61" s="357">
        <v>0</v>
      </c>
      <c r="H61" s="357">
        <v>0</v>
      </c>
      <c r="I61" s="357">
        <v>0</v>
      </c>
      <c r="J61" s="357">
        <v>0</v>
      </c>
      <c r="K61" s="357">
        <v>0</v>
      </c>
      <c r="L61" s="357">
        <v>0</v>
      </c>
      <c r="M61" s="357">
        <v>0</v>
      </c>
      <c r="N61" s="357">
        <v>0</v>
      </c>
      <c r="O61" s="357">
        <v>0</v>
      </c>
      <c r="P61" s="357">
        <v>0</v>
      </c>
      <c r="Q61" s="357">
        <v>0</v>
      </c>
      <c r="R61" s="357">
        <v>0</v>
      </c>
      <c r="S61" s="357">
        <v>602.08982979999996</v>
      </c>
      <c r="T61" s="357">
        <v>33.059999999999988</v>
      </c>
      <c r="U61" s="357">
        <v>1.3599999999999999</v>
      </c>
      <c r="V61" s="357">
        <v>0</v>
      </c>
      <c r="W61" s="357">
        <v>0</v>
      </c>
      <c r="X61" s="357">
        <v>148.18107459999999</v>
      </c>
      <c r="Y61" s="357">
        <v>0</v>
      </c>
      <c r="Z61" s="357">
        <v>0</v>
      </c>
      <c r="AA61" s="357">
        <v>2.58</v>
      </c>
      <c r="AB61" s="357">
        <v>161.29456139999999</v>
      </c>
      <c r="AC61" s="358">
        <v>39.108944600000008</v>
      </c>
      <c r="AD61" s="358">
        <v>13.748899999999999</v>
      </c>
      <c r="AE61" s="358">
        <v>0</v>
      </c>
      <c r="AF61" s="358">
        <v>5.0421999999999993</v>
      </c>
      <c r="AG61" s="358">
        <v>14.288016799999999</v>
      </c>
      <c r="AH61" s="358">
        <v>0</v>
      </c>
      <c r="AI61" s="358">
        <v>82.102399999999989</v>
      </c>
      <c r="AJ61" s="358">
        <v>0</v>
      </c>
      <c r="AK61" s="358">
        <v>2.2999999999999998</v>
      </c>
      <c r="AL61" s="357">
        <v>0.30000000000000004</v>
      </c>
      <c r="AM61" s="357">
        <v>6</v>
      </c>
      <c r="AN61" s="357">
        <v>1.05</v>
      </c>
      <c r="AO61" s="357">
        <v>0</v>
      </c>
      <c r="AP61" s="358">
        <v>0</v>
      </c>
      <c r="AQ61" s="358">
        <v>0</v>
      </c>
      <c r="AR61" s="358">
        <v>0</v>
      </c>
      <c r="AS61" s="357">
        <v>0</v>
      </c>
      <c r="AT61" s="357">
        <v>2.4947195999999998</v>
      </c>
      <c r="AU61" s="357">
        <v>10.221587199999998</v>
      </c>
      <c r="AV61" s="357">
        <v>96.84</v>
      </c>
      <c r="AW61" s="357">
        <v>220.10798700000001</v>
      </c>
      <c r="AX61" s="357">
        <v>11.518800000000001</v>
      </c>
      <c r="AY61" s="357">
        <v>5.74E-2</v>
      </c>
      <c r="AZ61" s="357">
        <v>0</v>
      </c>
      <c r="BA61" s="357">
        <v>0</v>
      </c>
      <c r="BB61" s="357">
        <v>0</v>
      </c>
      <c r="BC61" s="357">
        <v>0</v>
      </c>
      <c r="BD61" s="357">
        <v>0</v>
      </c>
      <c r="BE61" s="357">
        <v>0</v>
      </c>
      <c r="BF61" s="357">
        <v>602.08982979999996</v>
      </c>
      <c r="BG61" s="354"/>
      <c r="BH61" s="355">
        <v>0</v>
      </c>
    </row>
    <row r="62" spans="1:60" s="347" customFormat="1" ht="15.75">
      <c r="A62" s="352"/>
      <c r="B62" s="353" t="s">
        <v>374</v>
      </c>
      <c r="C62" s="352"/>
      <c r="D62" s="351"/>
      <c r="E62" s="348">
        <v>10824.8207102</v>
      </c>
      <c r="F62" s="348">
        <v>828.18899999999996</v>
      </c>
      <c r="G62" s="348">
        <v>332.81599999999997</v>
      </c>
      <c r="H62" s="348">
        <v>495.37299999999999</v>
      </c>
      <c r="I62" s="348">
        <v>0</v>
      </c>
      <c r="J62" s="348">
        <v>432.24392</v>
      </c>
      <c r="K62" s="348">
        <v>307.51623999999998</v>
      </c>
      <c r="L62" s="348">
        <v>2596.3119999999999</v>
      </c>
      <c r="M62" s="348">
        <v>2075.797</v>
      </c>
      <c r="N62" s="348">
        <v>4542.3026001999997</v>
      </c>
      <c r="O62" s="348">
        <v>3477.0299999999997</v>
      </c>
      <c r="P62" s="348">
        <v>40.910950000000007</v>
      </c>
      <c r="Q62" s="348">
        <v>0</v>
      </c>
      <c r="R62" s="348">
        <v>1.5489999999999999</v>
      </c>
      <c r="S62" s="348">
        <v>2112.0182898000003</v>
      </c>
      <c r="T62" s="348">
        <v>254.96999999999997</v>
      </c>
      <c r="U62" s="348">
        <v>24.089999999999996</v>
      </c>
      <c r="V62" s="348">
        <v>0</v>
      </c>
      <c r="W62" s="348">
        <v>0</v>
      </c>
      <c r="X62" s="348">
        <v>170.35227459999999</v>
      </c>
      <c r="Y62" s="348">
        <v>7.6999999999999993</v>
      </c>
      <c r="Z62" s="348">
        <v>0</v>
      </c>
      <c r="AA62" s="348">
        <v>24.689999999999998</v>
      </c>
      <c r="AB62" s="348">
        <v>618.97936140000002</v>
      </c>
      <c r="AC62" s="350">
        <v>325.45374460000005</v>
      </c>
      <c r="AD62" s="350">
        <v>34.108899999999998</v>
      </c>
      <c r="AE62" s="350">
        <v>4.8339999999999996</v>
      </c>
      <c r="AF62" s="350">
        <v>11.9862</v>
      </c>
      <c r="AG62" s="350">
        <v>45.018216800000012</v>
      </c>
      <c r="AH62" s="350">
        <v>16.600000000000001</v>
      </c>
      <c r="AI62" s="350">
        <v>124.5324</v>
      </c>
      <c r="AJ62" s="350">
        <v>1.25</v>
      </c>
      <c r="AK62" s="350">
        <v>2.2999999999999998</v>
      </c>
      <c r="AL62" s="348">
        <v>0.45000000000000007</v>
      </c>
      <c r="AM62" s="348">
        <v>9.5499999999999989</v>
      </c>
      <c r="AN62" s="348">
        <v>1.83</v>
      </c>
      <c r="AO62" s="348">
        <v>37.755899999999997</v>
      </c>
      <c r="AP62" s="350">
        <v>0</v>
      </c>
      <c r="AQ62" s="350">
        <v>1.56</v>
      </c>
      <c r="AR62" s="350">
        <v>1.75</v>
      </c>
      <c r="AS62" s="348">
        <v>0</v>
      </c>
      <c r="AT62" s="348">
        <v>5.7677195999999995</v>
      </c>
      <c r="AU62" s="348">
        <v>17.571587199999996</v>
      </c>
      <c r="AV62" s="348">
        <v>245.83542000000003</v>
      </c>
      <c r="AW62" s="348">
        <v>496.880627</v>
      </c>
      <c r="AX62" s="348">
        <v>28.423800000000007</v>
      </c>
      <c r="AY62" s="348">
        <v>5.6214000000000004</v>
      </c>
      <c r="AZ62" s="348">
        <v>0</v>
      </c>
      <c r="BA62" s="348">
        <v>0.33</v>
      </c>
      <c r="BB62" s="348">
        <v>201.41910000000001</v>
      </c>
      <c r="BC62" s="348">
        <v>7.7140000000000004</v>
      </c>
      <c r="BD62" s="348">
        <v>1.673</v>
      </c>
      <c r="BE62" s="348">
        <v>409.02100000000002</v>
      </c>
      <c r="BF62" s="348"/>
      <c r="BG62" s="348"/>
      <c r="BH62" s="349"/>
    </row>
    <row r="63" spans="1:60" ht="12.75" hidden="1" customHeight="1">
      <c r="S63" s="343">
        <v>-85.626299999999958</v>
      </c>
      <c r="T63" s="344"/>
      <c r="X63" s="344">
        <v>148.18107459999999</v>
      </c>
      <c r="AB63" s="346">
        <v>-2.645899999999977</v>
      </c>
    </row>
    <row r="64" spans="1:60" ht="12.75" hidden="1" customHeight="1">
      <c r="L64" s="344">
        <v>0</v>
      </c>
      <c r="T64" s="344"/>
      <c r="AB64" s="346">
        <v>-2.645899999999977</v>
      </c>
      <c r="AW64" s="345"/>
    </row>
    <row r="65" spans="48:48" s="339" customFormat="1">
      <c r="AV65" s="344"/>
    </row>
    <row r="66" spans="48:48" s="339" customFormat="1">
      <c r="AV66" s="343"/>
    </row>
  </sheetData>
  <mergeCells count="11">
    <mergeCell ref="BH5:BH6"/>
    <mergeCell ref="BF4:BG4"/>
    <mergeCell ref="A2:BG2"/>
    <mergeCell ref="A3:BG3"/>
    <mergeCell ref="E5:BE5"/>
    <mergeCell ref="BF5:BF6"/>
    <mergeCell ref="BG5:BG6"/>
    <mergeCell ref="A5:A6"/>
    <mergeCell ref="B5:B6"/>
    <mergeCell ref="C5:C6"/>
    <mergeCell ref="D5:D6"/>
  </mergeCells>
  <pageMargins left="0.5" right="0.2" top="0.3" bottom="0.28999999999999998" header="0.22" footer="0.2"/>
  <pageSetup paperSize="8" orientation="landscape" verticalDpi="2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18"/>
  <sheetViews>
    <sheetView workbookViewId="0">
      <selection activeCell="U205" sqref="U205"/>
    </sheetView>
  </sheetViews>
  <sheetFormatPr defaultRowHeight="15.75"/>
  <cols>
    <col min="1" max="1" width="5.7109375" style="182" customWidth="1"/>
    <col min="2" max="2" width="41.85546875" style="182" customWidth="1"/>
    <col min="3" max="3" width="9.140625" style="101"/>
    <col min="4" max="4" width="9.140625" style="94"/>
    <col min="5" max="5" width="12.28515625" style="182" customWidth="1"/>
    <col min="6" max="6" width="9.140625" style="94" customWidth="1"/>
    <col min="7" max="7" width="33.42578125" style="182" hidden="1" customWidth="1"/>
    <col min="8" max="8" width="41.140625" style="182" hidden="1" customWidth="1"/>
    <col min="9" max="20" width="9.140625" style="182" hidden="1" customWidth="1"/>
    <col min="21" max="31" width="9.140625" style="182" customWidth="1"/>
    <col min="32" max="16384" width="9.140625" style="182"/>
  </cols>
  <sheetData>
    <row r="1" spans="1:8" ht="43.5" customHeight="1">
      <c r="A1" s="451" t="s">
        <v>376</v>
      </c>
      <c r="B1" s="451"/>
      <c r="C1" s="451"/>
      <c r="D1" s="451"/>
      <c r="E1" s="451"/>
      <c r="F1" s="451"/>
    </row>
    <row r="2" spans="1:8" s="186" customFormat="1" ht="47.25">
      <c r="A2" s="227" t="s">
        <v>2</v>
      </c>
      <c r="B2" s="228" t="s">
        <v>377</v>
      </c>
      <c r="C2" s="229" t="s">
        <v>378</v>
      </c>
      <c r="D2" s="228" t="s">
        <v>379</v>
      </c>
      <c r="E2" s="228" t="s">
        <v>380</v>
      </c>
      <c r="F2" s="228" t="s">
        <v>381</v>
      </c>
    </row>
    <row r="3" spans="1:8">
      <c r="A3" s="223"/>
      <c r="B3" s="230" t="s">
        <v>111</v>
      </c>
      <c r="C3" s="231"/>
      <c r="D3" s="223"/>
      <c r="E3" s="220"/>
      <c r="F3" s="220">
        <v>1</v>
      </c>
    </row>
    <row r="4" spans="1:8" ht="47.25">
      <c r="A4" s="220">
        <v>1</v>
      </c>
      <c r="B4" s="232" t="s">
        <v>382</v>
      </c>
      <c r="C4" s="231">
        <v>0.12</v>
      </c>
      <c r="D4" s="220" t="s">
        <v>90</v>
      </c>
      <c r="E4" s="220" t="s">
        <v>211</v>
      </c>
      <c r="F4" s="220" t="s">
        <v>383</v>
      </c>
    </row>
    <row r="5" spans="1:8" ht="31.5">
      <c r="A5" s="220">
        <f t="shared" ref="A5:A11" si="0">+A4+1</f>
        <v>2</v>
      </c>
      <c r="B5" s="232" t="s">
        <v>384</v>
      </c>
      <c r="C5" s="231">
        <v>15</v>
      </c>
      <c r="D5" s="220" t="s">
        <v>385</v>
      </c>
      <c r="E5" s="220" t="s">
        <v>207</v>
      </c>
      <c r="F5" s="220"/>
    </row>
    <row r="6" spans="1:8" ht="31.5">
      <c r="A6" s="220">
        <f t="shared" si="0"/>
        <v>3</v>
      </c>
      <c r="B6" s="232" t="s">
        <v>386</v>
      </c>
      <c r="C6" s="231">
        <v>2</v>
      </c>
      <c r="D6" s="220" t="s">
        <v>387</v>
      </c>
      <c r="E6" s="220" t="s">
        <v>209</v>
      </c>
      <c r="F6" s="220"/>
    </row>
    <row r="7" spans="1:8" s="221" customFormat="1" ht="30">
      <c r="A7" s="220">
        <f t="shared" si="0"/>
        <v>4</v>
      </c>
      <c r="B7" s="233" t="s">
        <v>388</v>
      </c>
      <c r="C7" s="234">
        <v>0.1</v>
      </c>
      <c r="D7" s="220" t="s">
        <v>96</v>
      </c>
      <c r="E7" s="235" t="s">
        <v>212</v>
      </c>
      <c r="F7" s="235"/>
      <c r="H7" s="222" t="s">
        <v>389</v>
      </c>
    </row>
    <row r="8" spans="1:8" s="221" customFormat="1" ht="30">
      <c r="A8" s="220">
        <f t="shared" si="0"/>
        <v>5</v>
      </c>
      <c r="B8" s="233" t="s">
        <v>390</v>
      </c>
      <c r="C8" s="234">
        <v>0.1</v>
      </c>
      <c r="D8" s="235" t="s">
        <v>96</v>
      </c>
      <c r="E8" s="235" t="s">
        <v>214</v>
      </c>
      <c r="F8" s="235"/>
      <c r="H8" s="222"/>
    </row>
    <row r="9" spans="1:8" s="221" customFormat="1" ht="30">
      <c r="A9" s="220">
        <f t="shared" si="0"/>
        <v>6</v>
      </c>
      <c r="B9" s="233" t="s">
        <v>391</v>
      </c>
      <c r="C9" s="234">
        <v>0.1</v>
      </c>
      <c r="D9" s="235" t="s">
        <v>96</v>
      </c>
      <c r="E9" s="235" t="s">
        <v>210</v>
      </c>
      <c r="F9" s="235"/>
      <c r="H9" s="222"/>
    </row>
    <row r="10" spans="1:8" s="221" customFormat="1" ht="30">
      <c r="A10" s="220">
        <f t="shared" si="0"/>
        <v>7</v>
      </c>
      <c r="B10" s="233" t="s">
        <v>392</v>
      </c>
      <c r="C10" s="234">
        <v>0.1</v>
      </c>
      <c r="D10" s="235" t="s">
        <v>96</v>
      </c>
      <c r="E10" s="235" t="s">
        <v>209</v>
      </c>
      <c r="F10" s="235"/>
      <c r="H10" s="222"/>
    </row>
    <row r="11" spans="1:8" s="221" customFormat="1" ht="110.25">
      <c r="A11" s="220">
        <f t="shared" si="0"/>
        <v>8</v>
      </c>
      <c r="B11" s="232" t="s">
        <v>393</v>
      </c>
      <c r="C11" s="220">
        <v>1.04</v>
      </c>
      <c r="D11" s="220" t="s">
        <v>394</v>
      </c>
      <c r="E11" s="220" t="s">
        <v>214</v>
      </c>
      <c r="F11" s="220"/>
      <c r="G11" s="224" t="s">
        <v>395</v>
      </c>
    </row>
    <row r="12" spans="1:8">
      <c r="A12" s="223"/>
      <c r="B12" s="230" t="s">
        <v>114</v>
      </c>
      <c r="C12" s="231"/>
      <c r="D12" s="223"/>
      <c r="E12" s="220"/>
      <c r="F12" s="220">
        <v>1</v>
      </c>
    </row>
    <row r="13" spans="1:8" ht="47.25">
      <c r="A13" s="220">
        <f>+A11+1</f>
        <v>9</v>
      </c>
      <c r="B13" s="232" t="s">
        <v>396</v>
      </c>
      <c r="C13" s="231">
        <v>0.13</v>
      </c>
      <c r="D13" s="220" t="s">
        <v>146</v>
      </c>
      <c r="E13" s="220" t="s">
        <v>210</v>
      </c>
      <c r="F13" s="220" t="s">
        <v>383</v>
      </c>
    </row>
    <row r="14" spans="1:8" ht="31.5">
      <c r="A14" s="220">
        <f t="shared" ref="A14:A19" si="1">+A13+1</f>
        <v>10</v>
      </c>
      <c r="B14" s="232" t="s">
        <v>397</v>
      </c>
      <c r="C14" s="231">
        <v>0.06</v>
      </c>
      <c r="D14" s="220" t="s">
        <v>186</v>
      </c>
      <c r="E14" s="220" t="s">
        <v>398</v>
      </c>
      <c r="F14" s="220" t="s">
        <v>399</v>
      </c>
    </row>
    <row r="15" spans="1:8" ht="31.5">
      <c r="A15" s="220">
        <f t="shared" si="1"/>
        <v>11</v>
      </c>
      <c r="B15" s="232" t="s">
        <v>400</v>
      </c>
      <c r="C15" s="231">
        <v>7.0000000000000007E-2</v>
      </c>
      <c r="D15" s="220" t="s">
        <v>186</v>
      </c>
      <c r="E15" s="220" t="s">
        <v>401</v>
      </c>
      <c r="F15" s="220" t="s">
        <v>399</v>
      </c>
    </row>
    <row r="16" spans="1:8" ht="31.5">
      <c r="A16" s="220">
        <f t="shared" si="1"/>
        <v>12</v>
      </c>
      <c r="B16" s="232" t="s">
        <v>402</v>
      </c>
      <c r="C16" s="231">
        <v>3</v>
      </c>
      <c r="D16" s="220" t="s">
        <v>84</v>
      </c>
      <c r="E16" s="220" t="s">
        <v>207</v>
      </c>
      <c r="F16" s="220"/>
    </row>
    <row r="17" spans="1:10" ht="31.5">
      <c r="A17" s="220">
        <f t="shared" si="1"/>
        <v>13</v>
      </c>
      <c r="B17" s="232" t="s">
        <v>403</v>
      </c>
      <c r="C17" s="231">
        <v>0.1</v>
      </c>
      <c r="D17" s="220" t="s">
        <v>146</v>
      </c>
      <c r="E17" s="220" t="s">
        <v>214</v>
      </c>
      <c r="F17" s="220"/>
    </row>
    <row r="18" spans="1:10" ht="94.5">
      <c r="A18" s="220">
        <f t="shared" si="1"/>
        <v>14</v>
      </c>
      <c r="B18" s="236" t="s">
        <v>404</v>
      </c>
      <c r="C18" s="231">
        <v>1.4</v>
      </c>
      <c r="D18" s="220" t="s">
        <v>405</v>
      </c>
      <c r="E18" s="220" t="s">
        <v>214</v>
      </c>
      <c r="F18" s="220" t="s">
        <v>406</v>
      </c>
      <c r="H18" s="182" t="s">
        <v>407</v>
      </c>
      <c r="I18" s="182" t="s">
        <v>408</v>
      </c>
      <c r="J18" s="101"/>
    </row>
    <row r="19" spans="1:10" ht="31.5">
      <c r="A19" s="220">
        <f t="shared" si="1"/>
        <v>15</v>
      </c>
      <c r="B19" s="236" t="s">
        <v>409</v>
      </c>
      <c r="C19" s="231">
        <v>0.11</v>
      </c>
      <c r="D19" s="220" t="s">
        <v>101</v>
      </c>
      <c r="E19" s="220" t="s">
        <v>209</v>
      </c>
      <c r="F19" s="220" t="s">
        <v>406</v>
      </c>
    </row>
    <row r="20" spans="1:10">
      <c r="A20" s="237"/>
      <c r="B20" s="238" t="s">
        <v>137</v>
      </c>
      <c r="C20" s="231"/>
      <c r="D20" s="237"/>
      <c r="E20" s="239"/>
      <c r="F20" s="220">
        <v>1</v>
      </c>
    </row>
    <row r="21" spans="1:10" ht="94.5">
      <c r="A21" s="220">
        <f>+A19+1</f>
        <v>16</v>
      </c>
      <c r="B21" s="232" t="s">
        <v>410</v>
      </c>
      <c r="C21" s="231">
        <v>0.44</v>
      </c>
      <c r="D21" s="220" t="s">
        <v>411</v>
      </c>
      <c r="E21" s="220" t="s">
        <v>211</v>
      </c>
      <c r="F21" s="220" t="s">
        <v>399</v>
      </c>
    </row>
    <row r="22" spans="1:10" ht="94.5">
      <c r="A22" s="220">
        <f>+A21+1</f>
        <v>17</v>
      </c>
      <c r="B22" s="232" t="s">
        <v>412</v>
      </c>
      <c r="C22" s="231">
        <v>3.87</v>
      </c>
      <c r="D22" s="220" t="s">
        <v>413</v>
      </c>
      <c r="E22" s="220" t="s">
        <v>207</v>
      </c>
      <c r="F22" s="220" t="s">
        <v>406</v>
      </c>
    </row>
    <row r="23" spans="1:10" ht="63">
      <c r="A23" s="220">
        <f t="shared" ref="A23:A39" si="2">+A22+1</f>
        <v>18</v>
      </c>
      <c r="B23" s="232" t="s">
        <v>414</v>
      </c>
      <c r="C23" s="231">
        <v>0.11</v>
      </c>
      <c r="D23" s="220" t="s">
        <v>96</v>
      </c>
      <c r="E23" s="220" t="s">
        <v>415</v>
      </c>
      <c r="F23" s="220" t="s">
        <v>399</v>
      </c>
    </row>
    <row r="24" spans="1:10" ht="47.25">
      <c r="A24" s="220">
        <f t="shared" si="2"/>
        <v>19</v>
      </c>
      <c r="B24" s="232" t="s">
        <v>416</v>
      </c>
      <c r="C24" s="231">
        <v>0.18</v>
      </c>
      <c r="D24" s="220" t="s">
        <v>417</v>
      </c>
      <c r="E24" s="220" t="s">
        <v>214</v>
      </c>
      <c r="F24" s="220" t="s">
        <v>399</v>
      </c>
    </row>
    <row r="25" spans="1:10" ht="94.5">
      <c r="A25" s="220">
        <f t="shared" si="2"/>
        <v>20</v>
      </c>
      <c r="B25" s="232" t="s">
        <v>418</v>
      </c>
      <c r="C25" s="231">
        <v>6.81</v>
      </c>
      <c r="D25" s="220" t="s">
        <v>419</v>
      </c>
      <c r="E25" s="220" t="s">
        <v>420</v>
      </c>
      <c r="F25" s="220" t="s">
        <v>406</v>
      </c>
    </row>
    <row r="26" spans="1:10" ht="63">
      <c r="A26" s="220">
        <f t="shared" si="2"/>
        <v>21</v>
      </c>
      <c r="B26" s="240" t="s">
        <v>421</v>
      </c>
      <c r="C26" s="231">
        <v>5.45</v>
      </c>
      <c r="D26" s="220" t="s">
        <v>422</v>
      </c>
      <c r="E26" s="220" t="s">
        <v>214</v>
      </c>
      <c r="F26" s="220"/>
    </row>
    <row r="27" spans="1:10" ht="78.75">
      <c r="A27" s="220">
        <f t="shared" si="2"/>
        <v>22</v>
      </c>
      <c r="B27" s="240" t="s">
        <v>423</v>
      </c>
      <c r="C27" s="231">
        <v>1</v>
      </c>
      <c r="D27" s="220" t="s">
        <v>424</v>
      </c>
      <c r="E27" s="220" t="s">
        <v>425</v>
      </c>
      <c r="F27" s="220"/>
    </row>
    <row r="28" spans="1:10" ht="63">
      <c r="A28" s="220">
        <f t="shared" si="2"/>
        <v>23</v>
      </c>
      <c r="B28" s="232" t="s">
        <v>426</v>
      </c>
      <c r="C28" s="231">
        <v>2.7</v>
      </c>
      <c r="D28" s="241" t="s">
        <v>427</v>
      </c>
      <c r="E28" s="220" t="s">
        <v>428</v>
      </c>
      <c r="F28" s="220" t="s">
        <v>406</v>
      </c>
    </row>
    <row r="29" spans="1:10" ht="31.5">
      <c r="A29" s="220">
        <f t="shared" si="2"/>
        <v>24</v>
      </c>
      <c r="B29" s="232" t="s">
        <v>429</v>
      </c>
      <c r="C29" s="231">
        <v>0.12</v>
      </c>
      <c r="D29" s="241" t="s">
        <v>430</v>
      </c>
      <c r="E29" s="220" t="s">
        <v>214</v>
      </c>
      <c r="F29" s="220" t="s">
        <v>406</v>
      </c>
    </row>
    <row r="30" spans="1:10" ht="78.75">
      <c r="A30" s="220">
        <f t="shared" si="2"/>
        <v>25</v>
      </c>
      <c r="B30" s="236" t="s">
        <v>431</v>
      </c>
      <c r="C30" s="231">
        <v>5.93</v>
      </c>
      <c r="D30" s="220" t="s">
        <v>432</v>
      </c>
      <c r="E30" s="220" t="s">
        <v>211</v>
      </c>
      <c r="F30" s="220" t="s">
        <v>406</v>
      </c>
    </row>
    <row r="31" spans="1:10" ht="63">
      <c r="A31" s="220">
        <f t="shared" si="2"/>
        <v>26</v>
      </c>
      <c r="B31" s="236" t="s">
        <v>433</v>
      </c>
      <c r="C31" s="231">
        <v>5.5</v>
      </c>
      <c r="D31" s="220" t="s">
        <v>96</v>
      </c>
      <c r="E31" s="220" t="s">
        <v>212</v>
      </c>
      <c r="F31" s="220" t="s">
        <v>406</v>
      </c>
    </row>
    <row r="32" spans="1:10" ht="63">
      <c r="A32" s="220">
        <f t="shared" si="2"/>
        <v>27</v>
      </c>
      <c r="B32" s="236" t="s">
        <v>434</v>
      </c>
      <c r="C32" s="231">
        <v>3.15</v>
      </c>
      <c r="D32" s="220" t="s">
        <v>206</v>
      </c>
      <c r="E32" s="220" t="s">
        <v>214</v>
      </c>
      <c r="F32" s="220" t="s">
        <v>406</v>
      </c>
    </row>
    <row r="33" spans="1:8" ht="31.5">
      <c r="A33" s="220">
        <f t="shared" si="2"/>
        <v>28</v>
      </c>
      <c r="B33" s="232" t="s">
        <v>435</v>
      </c>
      <c r="C33" s="231">
        <v>0.02</v>
      </c>
      <c r="D33" s="220" t="s">
        <v>84</v>
      </c>
      <c r="E33" s="220" t="s">
        <v>207</v>
      </c>
      <c r="F33" s="220" t="s">
        <v>406</v>
      </c>
    </row>
    <row r="34" spans="1:8" ht="31.5">
      <c r="A34" s="220">
        <f t="shared" si="2"/>
        <v>29</v>
      </c>
      <c r="B34" s="232" t="s">
        <v>436</v>
      </c>
      <c r="C34" s="231">
        <v>0.04</v>
      </c>
      <c r="D34" s="220" t="s">
        <v>77</v>
      </c>
      <c r="E34" s="220" t="s">
        <v>214</v>
      </c>
      <c r="F34" s="220"/>
    </row>
    <row r="35" spans="1:8" s="221" customFormat="1" ht="31.5">
      <c r="A35" s="220">
        <f t="shared" si="2"/>
        <v>30</v>
      </c>
      <c r="B35" s="242" t="s">
        <v>437</v>
      </c>
      <c r="C35" s="231">
        <v>0.01</v>
      </c>
      <c r="D35" s="243" t="s">
        <v>183</v>
      </c>
      <c r="E35" s="243" t="s">
        <v>211</v>
      </c>
      <c r="F35" s="243"/>
      <c r="H35" s="222"/>
    </row>
    <row r="36" spans="1:8" s="221" customFormat="1" ht="47.25">
      <c r="A36" s="220">
        <f t="shared" si="2"/>
        <v>31</v>
      </c>
      <c r="B36" s="242" t="s">
        <v>438</v>
      </c>
      <c r="C36" s="231">
        <v>0.01</v>
      </c>
      <c r="D36" s="243" t="s">
        <v>183</v>
      </c>
      <c r="E36" s="243" t="s">
        <v>210</v>
      </c>
      <c r="F36" s="243"/>
      <c r="H36" s="222"/>
    </row>
    <row r="37" spans="1:8" s="221" customFormat="1" ht="31.5">
      <c r="A37" s="220">
        <f t="shared" si="2"/>
        <v>32</v>
      </c>
      <c r="B37" s="242" t="s">
        <v>439</v>
      </c>
      <c r="C37" s="231">
        <v>0.03</v>
      </c>
      <c r="D37" s="243" t="s">
        <v>440</v>
      </c>
      <c r="E37" s="243" t="s">
        <v>210</v>
      </c>
      <c r="F37" s="243"/>
      <c r="H37" s="222"/>
    </row>
    <row r="38" spans="1:8" s="221" customFormat="1" ht="47.25">
      <c r="A38" s="220">
        <f t="shared" si="2"/>
        <v>33</v>
      </c>
      <c r="B38" s="242" t="s">
        <v>441</v>
      </c>
      <c r="C38" s="244">
        <v>0.1</v>
      </c>
      <c r="D38" s="245" t="s">
        <v>442</v>
      </c>
      <c r="E38" s="243" t="s">
        <v>210</v>
      </c>
      <c r="F38" s="245"/>
      <c r="H38" s="222"/>
    </row>
    <row r="39" spans="1:8" s="221" customFormat="1" ht="90">
      <c r="A39" s="220">
        <f t="shared" si="2"/>
        <v>34</v>
      </c>
      <c r="B39" s="233" t="s">
        <v>443</v>
      </c>
      <c r="C39" s="244">
        <v>3.1</v>
      </c>
      <c r="D39" s="235" t="s">
        <v>444</v>
      </c>
      <c r="E39" s="235" t="s">
        <v>445</v>
      </c>
      <c r="F39" s="245"/>
      <c r="H39" s="222"/>
    </row>
    <row r="40" spans="1:8">
      <c r="A40" s="237"/>
      <c r="B40" s="238" t="s">
        <v>446</v>
      </c>
      <c r="C40" s="231"/>
      <c r="D40" s="237"/>
      <c r="E40" s="239"/>
      <c r="F40" s="220">
        <v>1</v>
      </c>
    </row>
    <row r="41" spans="1:8" ht="78.75">
      <c r="A41" s="220">
        <f>+A39+1</f>
        <v>35</v>
      </c>
      <c r="B41" s="232" t="s">
        <v>447</v>
      </c>
      <c r="C41" s="231">
        <v>1.78</v>
      </c>
      <c r="D41" s="220" t="s">
        <v>448</v>
      </c>
      <c r="E41" s="220" t="s">
        <v>449</v>
      </c>
      <c r="F41" s="220" t="s">
        <v>399</v>
      </c>
    </row>
    <row r="42" spans="1:8" ht="94.5">
      <c r="A42" s="220">
        <f>+A41+1</f>
        <v>36</v>
      </c>
      <c r="B42" s="232" t="s">
        <v>450</v>
      </c>
      <c r="C42" s="231">
        <v>0.01</v>
      </c>
      <c r="D42" s="220" t="s">
        <v>186</v>
      </c>
      <c r="E42" s="220" t="s">
        <v>451</v>
      </c>
      <c r="F42" s="220"/>
    </row>
    <row r="43" spans="1:8" ht="63">
      <c r="A43" s="220">
        <f t="shared" ref="A43:A50" si="3">+A42+1</f>
        <v>37</v>
      </c>
      <c r="B43" s="232" t="s">
        <v>452</v>
      </c>
      <c r="C43" s="231">
        <v>0.9</v>
      </c>
      <c r="D43" s="220" t="s">
        <v>453</v>
      </c>
      <c r="E43" s="220" t="s">
        <v>210</v>
      </c>
      <c r="F43" s="220" t="s">
        <v>406</v>
      </c>
    </row>
    <row r="44" spans="1:8" ht="63">
      <c r="A44" s="220">
        <f t="shared" si="3"/>
        <v>38</v>
      </c>
      <c r="B44" s="232" t="s">
        <v>454</v>
      </c>
      <c r="C44" s="231">
        <v>2.12</v>
      </c>
      <c r="D44" s="220" t="s">
        <v>455</v>
      </c>
      <c r="E44" s="220" t="s">
        <v>211</v>
      </c>
      <c r="F44" s="220" t="s">
        <v>406</v>
      </c>
    </row>
    <row r="45" spans="1:8" ht="78.75">
      <c r="A45" s="220">
        <f t="shared" si="3"/>
        <v>39</v>
      </c>
      <c r="B45" s="232" t="s">
        <v>456</v>
      </c>
      <c r="C45" s="231">
        <v>0.77</v>
      </c>
      <c r="D45" s="220" t="s">
        <v>457</v>
      </c>
      <c r="E45" s="220" t="s">
        <v>207</v>
      </c>
      <c r="F45" s="220" t="s">
        <v>406</v>
      </c>
    </row>
    <row r="46" spans="1:8" ht="63">
      <c r="A46" s="220">
        <f t="shared" si="3"/>
        <v>40</v>
      </c>
      <c r="B46" s="232" t="s">
        <v>458</v>
      </c>
      <c r="C46" s="231">
        <v>1</v>
      </c>
      <c r="D46" s="220" t="s">
        <v>453</v>
      </c>
      <c r="E46" s="220" t="s">
        <v>208</v>
      </c>
      <c r="F46" s="220" t="s">
        <v>406</v>
      </c>
    </row>
    <row r="47" spans="1:8" ht="78.75">
      <c r="A47" s="220">
        <f t="shared" si="3"/>
        <v>41</v>
      </c>
      <c r="B47" s="232" t="s">
        <v>459</v>
      </c>
      <c r="C47" s="231">
        <v>7.62</v>
      </c>
      <c r="D47" s="220" t="s">
        <v>457</v>
      </c>
      <c r="E47" s="220" t="s">
        <v>460</v>
      </c>
      <c r="F47" s="220" t="s">
        <v>406</v>
      </c>
    </row>
    <row r="48" spans="1:8" ht="31.5">
      <c r="A48" s="220">
        <f t="shared" si="3"/>
        <v>42</v>
      </c>
      <c r="B48" s="232" t="s">
        <v>461</v>
      </c>
      <c r="C48" s="231">
        <v>4.8099999999999996</v>
      </c>
      <c r="D48" s="220" t="s">
        <v>462</v>
      </c>
      <c r="E48" s="220" t="s">
        <v>214</v>
      </c>
      <c r="F48" s="220" t="s">
        <v>406</v>
      </c>
    </row>
    <row r="49" spans="1:6" ht="31.5">
      <c r="A49" s="220">
        <f t="shared" si="3"/>
        <v>43</v>
      </c>
      <c r="B49" s="232" t="s">
        <v>463</v>
      </c>
      <c r="C49" s="231">
        <v>3.53</v>
      </c>
      <c r="D49" s="220" t="s">
        <v>464</v>
      </c>
      <c r="E49" s="220" t="s">
        <v>214</v>
      </c>
      <c r="F49" s="220" t="s">
        <v>406</v>
      </c>
    </row>
    <row r="50" spans="1:6" ht="47.25">
      <c r="A50" s="220">
        <f t="shared" si="3"/>
        <v>44</v>
      </c>
      <c r="B50" s="232" t="s">
        <v>465</v>
      </c>
      <c r="C50" s="231">
        <v>0.06</v>
      </c>
      <c r="D50" s="241" t="s">
        <v>466</v>
      </c>
      <c r="E50" s="220" t="s">
        <v>467</v>
      </c>
      <c r="F50" s="220" t="s">
        <v>406</v>
      </c>
    </row>
    <row r="51" spans="1:6">
      <c r="A51" s="237"/>
      <c r="B51" s="238" t="s">
        <v>468</v>
      </c>
      <c r="C51" s="231"/>
      <c r="D51" s="237"/>
      <c r="E51" s="239"/>
      <c r="F51" s="220">
        <v>1</v>
      </c>
    </row>
    <row r="52" spans="1:6" ht="47.25">
      <c r="A52" s="220">
        <f>+A50+1</f>
        <v>45</v>
      </c>
      <c r="B52" s="232" t="s">
        <v>469</v>
      </c>
      <c r="C52" s="231">
        <v>0.15</v>
      </c>
      <c r="D52" s="220" t="s">
        <v>96</v>
      </c>
      <c r="E52" s="220" t="s">
        <v>214</v>
      </c>
      <c r="F52" s="220" t="s">
        <v>399</v>
      </c>
    </row>
    <row r="53" spans="1:6" ht="47.25">
      <c r="A53" s="220">
        <f>+A52+1</f>
        <v>46</v>
      </c>
      <c r="B53" s="232" t="s">
        <v>470</v>
      </c>
      <c r="C53" s="231">
        <v>0.01</v>
      </c>
      <c r="D53" s="220" t="s">
        <v>84</v>
      </c>
      <c r="E53" s="220" t="s">
        <v>471</v>
      </c>
      <c r="F53" s="220" t="s">
        <v>399</v>
      </c>
    </row>
    <row r="54" spans="1:6" ht="47.25">
      <c r="A54" s="220">
        <f t="shared" ref="A54:A64" si="4">+A53+1</f>
        <v>47</v>
      </c>
      <c r="B54" s="232" t="s">
        <v>472</v>
      </c>
      <c r="C54" s="231">
        <v>0.03</v>
      </c>
      <c r="D54" s="220" t="s">
        <v>84</v>
      </c>
      <c r="E54" s="220" t="s">
        <v>473</v>
      </c>
      <c r="F54" s="220" t="s">
        <v>399</v>
      </c>
    </row>
    <row r="55" spans="1:6" ht="47.25">
      <c r="A55" s="220">
        <f t="shared" si="4"/>
        <v>48</v>
      </c>
      <c r="B55" s="232" t="s">
        <v>474</v>
      </c>
      <c r="C55" s="231">
        <v>0.01</v>
      </c>
      <c r="D55" s="220" t="s">
        <v>84</v>
      </c>
      <c r="E55" s="220" t="s">
        <v>475</v>
      </c>
      <c r="F55" s="220" t="s">
        <v>399</v>
      </c>
    </row>
    <row r="56" spans="1:6" ht="31.5">
      <c r="A56" s="220">
        <f t="shared" si="4"/>
        <v>49</v>
      </c>
      <c r="B56" s="232" t="s">
        <v>476</v>
      </c>
      <c r="C56" s="231">
        <v>0.02</v>
      </c>
      <c r="D56" s="220" t="s">
        <v>84</v>
      </c>
      <c r="E56" s="220" t="s">
        <v>210</v>
      </c>
      <c r="F56" s="220" t="s">
        <v>399</v>
      </c>
    </row>
    <row r="57" spans="1:6" ht="31.5">
      <c r="A57" s="220">
        <f t="shared" si="4"/>
        <v>50</v>
      </c>
      <c r="B57" s="232" t="s">
        <v>477</v>
      </c>
      <c r="C57" s="231">
        <v>0.02</v>
      </c>
      <c r="D57" s="220" t="s">
        <v>84</v>
      </c>
      <c r="E57" s="220" t="s">
        <v>214</v>
      </c>
      <c r="F57" s="220" t="s">
        <v>399</v>
      </c>
    </row>
    <row r="58" spans="1:6" ht="31.5">
      <c r="A58" s="220">
        <f t="shared" si="4"/>
        <v>51</v>
      </c>
      <c r="B58" s="232" t="s">
        <v>478</v>
      </c>
      <c r="C58" s="231">
        <v>0.02</v>
      </c>
      <c r="D58" s="220" t="s">
        <v>84</v>
      </c>
      <c r="E58" s="220" t="s">
        <v>214</v>
      </c>
      <c r="F58" s="220"/>
    </row>
    <row r="59" spans="1:6" ht="110.25">
      <c r="A59" s="220">
        <f t="shared" si="4"/>
        <v>52</v>
      </c>
      <c r="B59" s="232" t="s">
        <v>479</v>
      </c>
      <c r="C59" s="231">
        <v>1.28</v>
      </c>
      <c r="D59" s="220" t="s">
        <v>480</v>
      </c>
      <c r="E59" s="220" t="s">
        <v>214</v>
      </c>
      <c r="F59" s="220"/>
    </row>
    <row r="60" spans="1:6" ht="31.5">
      <c r="A60" s="220">
        <f t="shared" si="4"/>
        <v>53</v>
      </c>
      <c r="B60" s="232" t="s">
        <v>481</v>
      </c>
      <c r="C60" s="231">
        <v>3.5000000000000003E-2</v>
      </c>
      <c r="D60" s="220" t="s">
        <v>84</v>
      </c>
      <c r="E60" s="220" t="s">
        <v>209</v>
      </c>
      <c r="F60" s="220"/>
    </row>
    <row r="61" spans="1:6" ht="31.5">
      <c r="A61" s="220">
        <f t="shared" si="4"/>
        <v>54</v>
      </c>
      <c r="B61" s="232" t="s">
        <v>482</v>
      </c>
      <c r="C61" s="231">
        <v>3.5000000000000003E-2</v>
      </c>
      <c r="D61" s="220" t="s">
        <v>84</v>
      </c>
      <c r="E61" s="220" t="s">
        <v>214</v>
      </c>
      <c r="F61" s="220"/>
    </row>
    <row r="62" spans="1:6" ht="31.5">
      <c r="A62" s="220">
        <f t="shared" si="4"/>
        <v>55</v>
      </c>
      <c r="B62" s="232" t="s">
        <v>483</v>
      </c>
      <c r="C62" s="231">
        <v>3.5000000000000003E-2</v>
      </c>
      <c r="D62" s="220" t="s">
        <v>84</v>
      </c>
      <c r="E62" s="220" t="s">
        <v>207</v>
      </c>
      <c r="F62" s="220"/>
    </row>
    <row r="63" spans="1:6" ht="31.5">
      <c r="A63" s="220">
        <f t="shared" si="4"/>
        <v>56</v>
      </c>
      <c r="B63" s="232" t="s">
        <v>484</v>
      </c>
      <c r="C63" s="231">
        <v>3.5000000000000003E-2</v>
      </c>
      <c r="D63" s="220" t="s">
        <v>84</v>
      </c>
      <c r="E63" s="220" t="s">
        <v>211</v>
      </c>
      <c r="F63" s="220"/>
    </row>
    <row r="64" spans="1:6" ht="31.5">
      <c r="A64" s="220">
        <f t="shared" si="4"/>
        <v>57</v>
      </c>
      <c r="B64" s="232" t="s">
        <v>485</v>
      </c>
      <c r="C64" s="231">
        <v>3.5000000000000003E-2</v>
      </c>
      <c r="D64" s="220" t="s">
        <v>84</v>
      </c>
      <c r="E64" s="220" t="s">
        <v>207</v>
      </c>
      <c r="F64" s="220"/>
    </row>
    <row r="65" spans="1:6">
      <c r="A65" s="237"/>
      <c r="B65" s="238" t="s">
        <v>486</v>
      </c>
      <c r="C65" s="231"/>
      <c r="D65" s="237"/>
      <c r="E65" s="239"/>
      <c r="F65" s="220">
        <v>1</v>
      </c>
    </row>
    <row r="66" spans="1:6" ht="63">
      <c r="A66" s="220">
        <f>+A64+1</f>
        <v>58</v>
      </c>
      <c r="B66" s="232" t="s">
        <v>487</v>
      </c>
      <c r="C66" s="231">
        <v>0.2</v>
      </c>
      <c r="D66" s="220" t="s">
        <v>488</v>
      </c>
      <c r="E66" s="220" t="s">
        <v>213</v>
      </c>
      <c r="F66" s="220" t="s">
        <v>399</v>
      </c>
    </row>
    <row r="67" spans="1:6" ht="78.75">
      <c r="A67" s="220">
        <f>+A66+1</f>
        <v>59</v>
      </c>
      <c r="B67" s="232" t="s">
        <v>489</v>
      </c>
      <c r="C67" s="231">
        <v>0.05</v>
      </c>
      <c r="D67" s="220" t="s">
        <v>490</v>
      </c>
      <c r="E67" s="220" t="s">
        <v>214</v>
      </c>
      <c r="F67" s="220"/>
    </row>
    <row r="68" spans="1:6" ht="31.5">
      <c r="A68" s="220">
        <f>+A67+1</f>
        <v>60</v>
      </c>
      <c r="B68" s="232" t="s">
        <v>491</v>
      </c>
      <c r="C68" s="231">
        <v>0.05</v>
      </c>
      <c r="D68" s="220" t="s">
        <v>84</v>
      </c>
      <c r="E68" s="220" t="s">
        <v>207</v>
      </c>
      <c r="F68" s="220"/>
    </row>
    <row r="69" spans="1:6" ht="94.5">
      <c r="A69" s="220">
        <f>+A68+1</f>
        <v>61</v>
      </c>
      <c r="B69" s="232" t="s">
        <v>492</v>
      </c>
      <c r="C69" s="231">
        <v>0.74</v>
      </c>
      <c r="D69" s="220" t="s">
        <v>493</v>
      </c>
      <c r="E69" s="220" t="s">
        <v>213</v>
      </c>
      <c r="F69" s="220"/>
    </row>
    <row r="70" spans="1:6" ht="189">
      <c r="A70" s="220">
        <f>+A69+1</f>
        <v>62</v>
      </c>
      <c r="B70" s="232" t="s">
        <v>494</v>
      </c>
      <c r="C70" s="231">
        <v>77.150000000000006</v>
      </c>
      <c r="D70" s="241" t="s">
        <v>495</v>
      </c>
      <c r="E70" s="220" t="s">
        <v>496</v>
      </c>
      <c r="F70" s="220" t="s">
        <v>406</v>
      </c>
    </row>
    <row r="71" spans="1:6" ht="78.75">
      <c r="A71" s="220">
        <f t="shared" ref="A71:A107" si="5">+A70+1</f>
        <v>63</v>
      </c>
      <c r="B71" s="232" t="s">
        <v>497</v>
      </c>
      <c r="C71" s="231">
        <v>0.02</v>
      </c>
      <c r="D71" s="241" t="s">
        <v>498</v>
      </c>
      <c r="E71" s="220" t="s">
        <v>499</v>
      </c>
      <c r="F71" s="220"/>
    </row>
    <row r="72" spans="1:6" ht="63">
      <c r="A72" s="220">
        <f t="shared" si="5"/>
        <v>64</v>
      </c>
      <c r="B72" s="232" t="s">
        <v>500</v>
      </c>
      <c r="C72" s="231">
        <v>0.01</v>
      </c>
      <c r="D72" s="241" t="s">
        <v>138</v>
      </c>
      <c r="E72" s="220" t="s">
        <v>501</v>
      </c>
      <c r="F72" s="220"/>
    </row>
    <row r="73" spans="1:6" ht="63">
      <c r="A73" s="220">
        <f t="shared" si="5"/>
        <v>65</v>
      </c>
      <c r="B73" s="232" t="s">
        <v>502</v>
      </c>
      <c r="C73" s="231">
        <v>0.02</v>
      </c>
      <c r="D73" s="241" t="s">
        <v>498</v>
      </c>
      <c r="E73" s="220" t="s">
        <v>503</v>
      </c>
      <c r="F73" s="220"/>
    </row>
    <row r="74" spans="1:6" ht="78.75">
      <c r="A74" s="220">
        <f t="shared" si="5"/>
        <v>66</v>
      </c>
      <c r="B74" s="232" t="s">
        <v>504</v>
      </c>
      <c r="C74" s="231">
        <v>0.02</v>
      </c>
      <c r="D74" s="241" t="s">
        <v>498</v>
      </c>
      <c r="E74" s="220" t="s">
        <v>505</v>
      </c>
      <c r="F74" s="220"/>
    </row>
    <row r="75" spans="1:6" ht="78.75">
      <c r="A75" s="220">
        <f t="shared" si="5"/>
        <v>67</v>
      </c>
      <c r="B75" s="232" t="s">
        <v>506</v>
      </c>
      <c r="C75" s="231">
        <v>0.02</v>
      </c>
      <c r="D75" s="241" t="s">
        <v>498</v>
      </c>
      <c r="E75" s="220" t="s">
        <v>507</v>
      </c>
      <c r="F75" s="220"/>
    </row>
    <row r="76" spans="1:6" ht="78.75">
      <c r="A76" s="220">
        <f t="shared" si="5"/>
        <v>68</v>
      </c>
      <c r="B76" s="232" t="s">
        <v>508</v>
      </c>
      <c r="C76" s="231">
        <v>0.01</v>
      </c>
      <c r="D76" s="241" t="s">
        <v>138</v>
      </c>
      <c r="E76" s="220" t="s">
        <v>509</v>
      </c>
      <c r="F76" s="220"/>
    </row>
    <row r="77" spans="1:6" ht="63">
      <c r="A77" s="220">
        <f t="shared" si="5"/>
        <v>69</v>
      </c>
      <c r="B77" s="232" t="s">
        <v>510</v>
      </c>
      <c r="C77" s="231">
        <v>0.01</v>
      </c>
      <c r="D77" s="241" t="s">
        <v>84</v>
      </c>
      <c r="E77" s="220" t="s">
        <v>501</v>
      </c>
      <c r="F77" s="220"/>
    </row>
    <row r="78" spans="1:6" ht="78.75">
      <c r="A78" s="220">
        <f t="shared" si="5"/>
        <v>70</v>
      </c>
      <c r="B78" s="232" t="s">
        <v>511</v>
      </c>
      <c r="C78" s="231">
        <v>0.02</v>
      </c>
      <c r="D78" s="241" t="s">
        <v>498</v>
      </c>
      <c r="E78" s="220" t="s">
        <v>512</v>
      </c>
      <c r="F78" s="220"/>
    </row>
    <row r="79" spans="1:6" ht="78.75">
      <c r="A79" s="220">
        <f t="shared" si="5"/>
        <v>71</v>
      </c>
      <c r="B79" s="232" t="s">
        <v>513</v>
      </c>
      <c r="C79" s="231">
        <v>0.02</v>
      </c>
      <c r="D79" s="241" t="s">
        <v>498</v>
      </c>
      <c r="E79" s="220" t="s">
        <v>514</v>
      </c>
      <c r="F79" s="220"/>
    </row>
    <row r="80" spans="1:6" ht="78.75">
      <c r="A80" s="220">
        <f t="shared" si="5"/>
        <v>72</v>
      </c>
      <c r="B80" s="232" t="s">
        <v>515</v>
      </c>
      <c r="C80" s="231">
        <v>0.02</v>
      </c>
      <c r="D80" s="241" t="s">
        <v>498</v>
      </c>
      <c r="E80" s="220" t="s">
        <v>516</v>
      </c>
      <c r="F80" s="220"/>
    </row>
    <row r="81" spans="1:6" ht="141.75">
      <c r="A81" s="220">
        <f t="shared" si="5"/>
        <v>73</v>
      </c>
      <c r="B81" s="232" t="s">
        <v>517</v>
      </c>
      <c r="C81" s="231">
        <v>0.02</v>
      </c>
      <c r="D81" s="241" t="s">
        <v>498</v>
      </c>
      <c r="E81" s="220" t="s">
        <v>518</v>
      </c>
      <c r="F81" s="220"/>
    </row>
    <row r="82" spans="1:6" ht="63">
      <c r="A82" s="220">
        <f t="shared" si="5"/>
        <v>74</v>
      </c>
      <c r="B82" s="232" t="s">
        <v>519</v>
      </c>
      <c r="C82" s="231">
        <v>0.02</v>
      </c>
      <c r="D82" s="241" t="s">
        <v>498</v>
      </c>
      <c r="E82" s="220" t="s">
        <v>520</v>
      </c>
      <c r="F82" s="220"/>
    </row>
    <row r="83" spans="1:6" ht="63">
      <c r="A83" s="220">
        <f t="shared" si="5"/>
        <v>75</v>
      </c>
      <c r="B83" s="232" t="s">
        <v>521</v>
      </c>
      <c r="C83" s="231">
        <v>0.04</v>
      </c>
      <c r="D83" s="241" t="s">
        <v>522</v>
      </c>
      <c r="E83" s="220" t="s">
        <v>523</v>
      </c>
      <c r="F83" s="220"/>
    </row>
    <row r="84" spans="1:6" ht="78.75">
      <c r="A84" s="220">
        <f t="shared" si="5"/>
        <v>76</v>
      </c>
      <c r="B84" s="232" t="s">
        <v>524</v>
      </c>
      <c r="C84" s="231">
        <v>0.05</v>
      </c>
      <c r="D84" s="241" t="s">
        <v>525</v>
      </c>
      <c r="E84" s="220" t="s">
        <v>526</v>
      </c>
      <c r="F84" s="220"/>
    </row>
    <row r="85" spans="1:6" ht="78.75">
      <c r="A85" s="220">
        <f t="shared" si="5"/>
        <v>77</v>
      </c>
      <c r="B85" s="232" t="s">
        <v>527</v>
      </c>
      <c r="C85" s="231">
        <v>0.05</v>
      </c>
      <c r="D85" s="241" t="s">
        <v>525</v>
      </c>
      <c r="E85" s="220" t="s">
        <v>528</v>
      </c>
      <c r="F85" s="220"/>
    </row>
    <row r="86" spans="1:6" ht="78.75">
      <c r="A86" s="220">
        <f t="shared" si="5"/>
        <v>78</v>
      </c>
      <c r="B86" s="232" t="s">
        <v>529</v>
      </c>
      <c r="C86" s="231">
        <v>0.05</v>
      </c>
      <c r="D86" s="241" t="s">
        <v>525</v>
      </c>
      <c r="E86" s="220" t="s">
        <v>523</v>
      </c>
      <c r="F86" s="220"/>
    </row>
    <row r="87" spans="1:6" ht="94.5">
      <c r="A87" s="220">
        <f t="shared" si="5"/>
        <v>79</v>
      </c>
      <c r="B87" s="232" t="s">
        <v>530</v>
      </c>
      <c r="C87" s="231">
        <v>0.05</v>
      </c>
      <c r="D87" s="241" t="s">
        <v>525</v>
      </c>
      <c r="E87" s="220" t="s">
        <v>531</v>
      </c>
      <c r="F87" s="220"/>
    </row>
    <row r="88" spans="1:6" ht="63">
      <c r="A88" s="220">
        <f t="shared" si="5"/>
        <v>80</v>
      </c>
      <c r="B88" s="232" t="s">
        <v>532</v>
      </c>
      <c r="C88" s="231">
        <v>0.02</v>
      </c>
      <c r="D88" s="241" t="s">
        <v>533</v>
      </c>
      <c r="E88" s="220" t="s">
        <v>534</v>
      </c>
      <c r="F88" s="220"/>
    </row>
    <row r="89" spans="1:6" ht="63">
      <c r="A89" s="220">
        <f t="shared" si="5"/>
        <v>81</v>
      </c>
      <c r="B89" s="232" t="s">
        <v>535</v>
      </c>
      <c r="C89" s="231">
        <v>0.02</v>
      </c>
      <c r="D89" s="241" t="s">
        <v>533</v>
      </c>
      <c r="E89" s="220" t="s">
        <v>536</v>
      </c>
      <c r="F89" s="220"/>
    </row>
    <row r="90" spans="1:6" ht="78.75">
      <c r="A90" s="220">
        <f t="shared" si="5"/>
        <v>82</v>
      </c>
      <c r="B90" s="232" t="s">
        <v>537</v>
      </c>
      <c r="C90" s="231">
        <v>0.05</v>
      </c>
      <c r="D90" s="241" t="s">
        <v>525</v>
      </c>
      <c r="E90" s="220" t="s">
        <v>538</v>
      </c>
      <c r="F90" s="220"/>
    </row>
    <row r="91" spans="1:6" ht="78.75">
      <c r="A91" s="220">
        <f t="shared" si="5"/>
        <v>83</v>
      </c>
      <c r="B91" s="232" t="s">
        <v>539</v>
      </c>
      <c r="C91" s="231">
        <v>0.05</v>
      </c>
      <c r="D91" s="241" t="s">
        <v>525</v>
      </c>
      <c r="E91" s="220" t="s">
        <v>526</v>
      </c>
      <c r="F91" s="220"/>
    </row>
    <row r="92" spans="1:6" ht="63">
      <c r="A92" s="220">
        <f t="shared" si="5"/>
        <v>84</v>
      </c>
      <c r="B92" s="232" t="s">
        <v>540</v>
      </c>
      <c r="C92" s="231">
        <v>0.02</v>
      </c>
      <c r="D92" s="241" t="s">
        <v>533</v>
      </c>
      <c r="E92" s="220" t="s">
        <v>523</v>
      </c>
      <c r="F92" s="220"/>
    </row>
    <row r="93" spans="1:6" ht="63">
      <c r="A93" s="220">
        <f t="shared" si="5"/>
        <v>85</v>
      </c>
      <c r="B93" s="232" t="s">
        <v>541</v>
      </c>
      <c r="C93" s="231">
        <v>0.04</v>
      </c>
      <c r="D93" s="241" t="s">
        <v>542</v>
      </c>
      <c r="E93" s="220" t="s">
        <v>523</v>
      </c>
      <c r="F93" s="220"/>
    </row>
    <row r="94" spans="1:6" ht="63">
      <c r="A94" s="220">
        <f t="shared" si="5"/>
        <v>86</v>
      </c>
      <c r="B94" s="232" t="s">
        <v>543</v>
      </c>
      <c r="C94" s="231">
        <v>0.04</v>
      </c>
      <c r="D94" s="241" t="s">
        <v>542</v>
      </c>
      <c r="E94" s="220" t="s">
        <v>544</v>
      </c>
      <c r="F94" s="220"/>
    </row>
    <row r="95" spans="1:6" ht="94.5">
      <c r="A95" s="220">
        <f t="shared" si="5"/>
        <v>87</v>
      </c>
      <c r="B95" s="232" t="s">
        <v>545</v>
      </c>
      <c r="C95" s="231">
        <v>0.04</v>
      </c>
      <c r="D95" s="241" t="s">
        <v>546</v>
      </c>
      <c r="E95" s="220" t="s">
        <v>547</v>
      </c>
      <c r="F95" s="220"/>
    </row>
    <row r="96" spans="1:6" ht="78.75">
      <c r="A96" s="220">
        <f t="shared" si="5"/>
        <v>88</v>
      </c>
      <c r="B96" s="232" t="s">
        <v>548</v>
      </c>
      <c r="C96" s="231">
        <v>0.05</v>
      </c>
      <c r="D96" s="241" t="s">
        <v>549</v>
      </c>
      <c r="E96" s="220" t="s">
        <v>550</v>
      </c>
      <c r="F96" s="220"/>
    </row>
    <row r="97" spans="1:6" ht="94.5">
      <c r="A97" s="220">
        <f t="shared" si="5"/>
        <v>89</v>
      </c>
      <c r="B97" s="232" t="s">
        <v>551</v>
      </c>
      <c r="C97" s="231">
        <v>0.05</v>
      </c>
      <c r="D97" s="241" t="s">
        <v>552</v>
      </c>
      <c r="E97" s="220" t="s">
        <v>544</v>
      </c>
      <c r="F97" s="220"/>
    </row>
    <row r="98" spans="1:6" ht="63">
      <c r="A98" s="220">
        <f t="shared" si="5"/>
        <v>90</v>
      </c>
      <c r="B98" s="232" t="s">
        <v>553</v>
      </c>
      <c r="C98" s="231">
        <v>0.02</v>
      </c>
      <c r="D98" s="241" t="s">
        <v>498</v>
      </c>
      <c r="E98" s="220" t="s">
        <v>554</v>
      </c>
      <c r="F98" s="220"/>
    </row>
    <row r="99" spans="1:6" ht="78.75">
      <c r="A99" s="220">
        <f t="shared" si="5"/>
        <v>91</v>
      </c>
      <c r="B99" s="232" t="s">
        <v>555</v>
      </c>
      <c r="C99" s="231">
        <v>0.05</v>
      </c>
      <c r="D99" s="241" t="s">
        <v>556</v>
      </c>
      <c r="E99" s="220" t="s">
        <v>557</v>
      </c>
      <c r="F99" s="220"/>
    </row>
    <row r="100" spans="1:6" ht="94.5">
      <c r="A100" s="220">
        <f t="shared" si="5"/>
        <v>92</v>
      </c>
      <c r="B100" s="232" t="s">
        <v>558</v>
      </c>
      <c r="C100" s="231">
        <v>0.03</v>
      </c>
      <c r="D100" s="241" t="s">
        <v>559</v>
      </c>
      <c r="E100" s="220" t="s">
        <v>536</v>
      </c>
      <c r="F100" s="220"/>
    </row>
    <row r="101" spans="1:6" ht="110.25">
      <c r="A101" s="220">
        <f t="shared" si="5"/>
        <v>93</v>
      </c>
      <c r="B101" s="232" t="s">
        <v>560</v>
      </c>
      <c r="C101" s="231">
        <v>7.0000000000000007E-2</v>
      </c>
      <c r="D101" s="241" t="s">
        <v>561</v>
      </c>
      <c r="E101" s="220" t="s">
        <v>562</v>
      </c>
      <c r="F101" s="220"/>
    </row>
    <row r="102" spans="1:6" ht="110.25">
      <c r="A102" s="220">
        <f t="shared" si="5"/>
        <v>94</v>
      </c>
      <c r="B102" s="232" t="s">
        <v>563</v>
      </c>
      <c r="C102" s="231">
        <v>7.0000000000000007E-2</v>
      </c>
      <c r="D102" s="241" t="s">
        <v>561</v>
      </c>
      <c r="E102" s="220" t="s">
        <v>564</v>
      </c>
      <c r="F102" s="220"/>
    </row>
    <row r="103" spans="1:6" ht="110.25">
      <c r="A103" s="220">
        <f t="shared" si="5"/>
        <v>95</v>
      </c>
      <c r="B103" s="232" t="s">
        <v>565</v>
      </c>
      <c r="C103" s="231">
        <v>7.0000000000000007E-2</v>
      </c>
      <c r="D103" s="241" t="s">
        <v>561</v>
      </c>
      <c r="E103" s="220" t="s">
        <v>566</v>
      </c>
      <c r="F103" s="220"/>
    </row>
    <row r="104" spans="1:6" ht="94.5">
      <c r="A104" s="220">
        <f t="shared" si="5"/>
        <v>96</v>
      </c>
      <c r="B104" s="232" t="s">
        <v>567</v>
      </c>
      <c r="C104" s="231">
        <v>0.06</v>
      </c>
      <c r="D104" s="241" t="s">
        <v>568</v>
      </c>
      <c r="E104" s="220" t="s">
        <v>569</v>
      </c>
      <c r="F104" s="220"/>
    </row>
    <row r="105" spans="1:6" ht="94.5">
      <c r="A105" s="220">
        <f t="shared" si="5"/>
        <v>97</v>
      </c>
      <c r="B105" s="232" t="s">
        <v>570</v>
      </c>
      <c r="C105" s="231">
        <v>0.08</v>
      </c>
      <c r="D105" s="241" t="s">
        <v>571</v>
      </c>
      <c r="E105" s="220" t="s">
        <v>572</v>
      </c>
      <c r="F105" s="220"/>
    </row>
    <row r="106" spans="1:6" ht="110.25">
      <c r="A106" s="220">
        <f t="shared" si="5"/>
        <v>98</v>
      </c>
      <c r="B106" s="232" t="s">
        <v>573</v>
      </c>
      <c r="C106" s="231">
        <v>0.83</v>
      </c>
      <c r="D106" s="241" t="s">
        <v>561</v>
      </c>
      <c r="E106" s="220" t="s">
        <v>574</v>
      </c>
      <c r="F106" s="220"/>
    </row>
    <row r="107" spans="1:6" ht="94.5">
      <c r="A107" s="220">
        <f t="shared" si="5"/>
        <v>99</v>
      </c>
      <c r="B107" s="232" t="s">
        <v>575</v>
      </c>
      <c r="C107" s="231">
        <v>0.03</v>
      </c>
      <c r="D107" s="241" t="s">
        <v>576</v>
      </c>
      <c r="E107" s="220" t="s">
        <v>577</v>
      </c>
      <c r="F107" s="220"/>
    </row>
    <row r="108" spans="1:6">
      <c r="A108" s="237"/>
      <c r="B108" s="238" t="s">
        <v>236</v>
      </c>
      <c r="C108" s="231"/>
      <c r="D108" s="237"/>
      <c r="E108" s="239"/>
      <c r="F108" s="220">
        <v>1</v>
      </c>
    </row>
    <row r="109" spans="1:6" ht="47.25">
      <c r="A109" s="220">
        <f>+A107+1</f>
        <v>100</v>
      </c>
      <c r="B109" s="232" t="s">
        <v>578</v>
      </c>
      <c r="C109" s="231">
        <v>0.61</v>
      </c>
      <c r="D109" s="220" t="s">
        <v>579</v>
      </c>
      <c r="E109" s="220" t="s">
        <v>210</v>
      </c>
      <c r="F109" s="220" t="s">
        <v>406</v>
      </c>
    </row>
    <row r="110" spans="1:6" ht="47.25">
      <c r="A110" s="220">
        <f>+A109+1</f>
        <v>101</v>
      </c>
      <c r="B110" s="232" t="s">
        <v>580</v>
      </c>
      <c r="C110" s="231">
        <v>0.06</v>
      </c>
      <c r="D110" s="220" t="s">
        <v>186</v>
      </c>
      <c r="E110" s="220" t="s">
        <v>208</v>
      </c>
      <c r="F110" s="220" t="s">
        <v>399</v>
      </c>
    </row>
    <row r="111" spans="1:6" s="191" customFormat="1">
      <c r="A111" s="223"/>
      <c r="B111" s="230" t="s">
        <v>581</v>
      </c>
      <c r="C111" s="231"/>
      <c r="D111" s="223"/>
      <c r="E111" s="220"/>
      <c r="F111" s="223">
        <v>1</v>
      </c>
    </row>
    <row r="112" spans="1:6" ht="31.5">
      <c r="A112" s="220">
        <f>+A110+1</f>
        <v>102</v>
      </c>
      <c r="B112" s="232" t="s">
        <v>582</v>
      </c>
      <c r="C112" s="231">
        <v>4.5</v>
      </c>
      <c r="D112" s="220" t="s">
        <v>96</v>
      </c>
      <c r="E112" s="220" t="s">
        <v>207</v>
      </c>
      <c r="F112" s="220"/>
    </row>
    <row r="113" spans="1:13" ht="31.5">
      <c r="A113" s="220">
        <f>+A112+1</f>
        <v>103</v>
      </c>
      <c r="B113" s="220" t="s">
        <v>583</v>
      </c>
      <c r="C113" s="231">
        <v>0.5</v>
      </c>
      <c r="D113" s="220" t="s">
        <v>84</v>
      </c>
      <c r="E113" s="220" t="s">
        <v>211</v>
      </c>
      <c r="F113" s="220"/>
    </row>
    <row r="114" spans="1:13" ht="31.5">
      <c r="A114" s="220">
        <f>+A113+1</f>
        <v>104</v>
      </c>
      <c r="B114" s="220" t="s">
        <v>584</v>
      </c>
      <c r="C114" s="231">
        <v>0.2</v>
      </c>
      <c r="D114" s="220" t="s">
        <v>84</v>
      </c>
      <c r="E114" s="220" t="s">
        <v>213</v>
      </c>
      <c r="F114" s="220"/>
    </row>
    <row r="115" spans="1:13" ht="78.75">
      <c r="A115" s="220">
        <f>+A114+1</f>
        <v>105</v>
      </c>
      <c r="B115" s="232" t="s">
        <v>585</v>
      </c>
      <c r="C115" s="231">
        <v>0.65</v>
      </c>
      <c r="D115" s="220" t="s">
        <v>586</v>
      </c>
      <c r="E115" s="220" t="s">
        <v>207</v>
      </c>
      <c r="F115" s="220"/>
    </row>
    <row r="116" spans="1:13">
      <c r="A116" s="220"/>
      <c r="B116" s="238" t="s">
        <v>147</v>
      </c>
      <c r="C116" s="231"/>
      <c r="D116" s="220"/>
      <c r="E116" s="220"/>
      <c r="F116" s="220">
        <v>1</v>
      </c>
    </row>
    <row r="117" spans="1:13" ht="189">
      <c r="A117" s="220">
        <f>+A115+1</f>
        <v>106</v>
      </c>
      <c r="B117" s="232" t="s">
        <v>587</v>
      </c>
      <c r="C117" s="231">
        <v>40</v>
      </c>
      <c r="D117" s="220" t="s">
        <v>588</v>
      </c>
      <c r="E117" s="220" t="s">
        <v>589</v>
      </c>
      <c r="F117" s="220" t="s">
        <v>406</v>
      </c>
    </row>
    <row r="118" spans="1:13" ht="31.5">
      <c r="A118" s="220">
        <f>+A117+1</f>
        <v>107</v>
      </c>
      <c r="B118" s="232" t="s">
        <v>590</v>
      </c>
      <c r="C118" s="231">
        <v>0.05</v>
      </c>
      <c r="D118" s="220" t="s">
        <v>206</v>
      </c>
      <c r="E118" s="220" t="s">
        <v>207</v>
      </c>
      <c r="F118" s="220" t="s">
        <v>406</v>
      </c>
    </row>
    <row r="119" spans="1:13">
      <c r="A119" s="220"/>
      <c r="B119" s="238" t="s">
        <v>591</v>
      </c>
      <c r="C119" s="231"/>
      <c r="D119" s="220"/>
      <c r="E119" s="220"/>
      <c r="F119" s="220">
        <v>1</v>
      </c>
    </row>
    <row r="120" spans="1:13" ht="31.5">
      <c r="A120" s="220">
        <f>+A118+1</f>
        <v>108</v>
      </c>
      <c r="B120" s="232" t="s">
        <v>592</v>
      </c>
      <c r="C120" s="231">
        <v>0.06</v>
      </c>
      <c r="D120" s="220" t="s">
        <v>183</v>
      </c>
      <c r="E120" s="220" t="s">
        <v>210</v>
      </c>
      <c r="F120" s="220" t="s">
        <v>399</v>
      </c>
    </row>
    <row r="121" spans="1:13">
      <c r="A121" s="220"/>
      <c r="B121" s="230" t="s">
        <v>185</v>
      </c>
      <c r="C121" s="231"/>
      <c r="D121" s="220"/>
      <c r="E121" s="220"/>
      <c r="F121" s="220"/>
    </row>
    <row r="122" spans="1:13" ht="47.25">
      <c r="A122" s="220">
        <f>+A120+1</f>
        <v>109</v>
      </c>
      <c r="B122" s="232" t="s">
        <v>593</v>
      </c>
      <c r="C122" s="231">
        <v>1.1200000000000001</v>
      </c>
      <c r="D122" s="220" t="s">
        <v>146</v>
      </c>
      <c r="E122" s="220" t="s">
        <v>210</v>
      </c>
      <c r="F122" s="220" t="s">
        <v>406</v>
      </c>
      <c r="H122" s="182" t="s">
        <v>594</v>
      </c>
    </row>
    <row r="123" spans="1:13" ht="94.5">
      <c r="A123" s="220">
        <f t="shared" ref="A123:A130" si="6">+A122+1</f>
        <v>110</v>
      </c>
      <c r="B123" s="232" t="s">
        <v>595</v>
      </c>
      <c r="C123" s="231">
        <v>2.75</v>
      </c>
      <c r="D123" s="220" t="s">
        <v>596</v>
      </c>
      <c r="E123" s="220" t="s">
        <v>214</v>
      </c>
      <c r="F123" s="220"/>
      <c r="H123" s="182" t="s">
        <v>597</v>
      </c>
      <c r="I123" s="182" t="s">
        <v>598</v>
      </c>
      <c r="M123" s="101"/>
    </row>
    <row r="124" spans="1:13" ht="31.5">
      <c r="A124" s="220">
        <f t="shared" si="6"/>
        <v>111</v>
      </c>
      <c r="B124" s="232" t="s">
        <v>599</v>
      </c>
      <c r="C124" s="231">
        <v>5</v>
      </c>
      <c r="D124" s="241" t="s">
        <v>133</v>
      </c>
      <c r="E124" s="220" t="s">
        <v>209</v>
      </c>
      <c r="F124" s="220" t="s">
        <v>406</v>
      </c>
    </row>
    <row r="125" spans="1:13" ht="31.5">
      <c r="A125" s="220">
        <f t="shared" si="6"/>
        <v>112</v>
      </c>
      <c r="B125" s="232" t="s">
        <v>600</v>
      </c>
      <c r="C125" s="231">
        <v>0.9</v>
      </c>
      <c r="D125" s="220" t="s">
        <v>133</v>
      </c>
      <c r="E125" s="220" t="s">
        <v>209</v>
      </c>
      <c r="F125" s="220" t="s">
        <v>406</v>
      </c>
    </row>
    <row r="126" spans="1:13" ht="31.5">
      <c r="A126" s="220">
        <f t="shared" si="6"/>
        <v>113</v>
      </c>
      <c r="B126" s="232" t="s">
        <v>601</v>
      </c>
      <c r="C126" s="231">
        <v>0.5</v>
      </c>
      <c r="D126" s="220" t="s">
        <v>133</v>
      </c>
      <c r="E126" s="220" t="s">
        <v>209</v>
      </c>
      <c r="F126" s="220" t="s">
        <v>406</v>
      </c>
    </row>
    <row r="127" spans="1:13" s="221" customFormat="1" ht="63">
      <c r="A127" s="220">
        <f t="shared" si="6"/>
        <v>114</v>
      </c>
      <c r="B127" s="232" t="s">
        <v>602</v>
      </c>
      <c r="C127" s="231">
        <v>0.51</v>
      </c>
      <c r="D127" s="220" t="s">
        <v>603</v>
      </c>
      <c r="E127" s="220" t="s">
        <v>214</v>
      </c>
      <c r="F127" s="246"/>
      <c r="G127" s="214" t="s">
        <v>604</v>
      </c>
    </row>
    <row r="128" spans="1:13" s="221" customFormat="1" ht="63">
      <c r="A128" s="220">
        <f t="shared" si="6"/>
        <v>115</v>
      </c>
      <c r="B128" s="232" t="s">
        <v>605</v>
      </c>
      <c r="C128" s="220">
        <v>0.35</v>
      </c>
      <c r="D128" s="220" t="s">
        <v>603</v>
      </c>
      <c r="E128" s="220" t="s">
        <v>214</v>
      </c>
      <c r="F128" s="220"/>
      <c r="G128" s="214" t="s">
        <v>606</v>
      </c>
    </row>
    <row r="129" spans="1:12" s="221" customFormat="1" ht="78.75">
      <c r="A129" s="220">
        <f t="shared" si="6"/>
        <v>116</v>
      </c>
      <c r="B129" s="232" t="s">
        <v>607</v>
      </c>
      <c r="C129" s="220">
        <v>0.35</v>
      </c>
      <c r="D129" s="220" t="s">
        <v>608</v>
      </c>
      <c r="E129" s="220" t="s">
        <v>214</v>
      </c>
      <c r="F129" s="220"/>
      <c r="G129" s="214" t="s">
        <v>609</v>
      </c>
    </row>
    <row r="130" spans="1:12" s="225" customFormat="1" ht="31.5">
      <c r="A130" s="220">
        <f t="shared" si="6"/>
        <v>117</v>
      </c>
      <c r="B130" s="232" t="s">
        <v>610</v>
      </c>
      <c r="C130" s="220">
        <v>0.64</v>
      </c>
      <c r="D130" s="220" t="s">
        <v>96</v>
      </c>
      <c r="E130" s="220" t="s">
        <v>214</v>
      </c>
      <c r="F130" s="220"/>
      <c r="G130" s="214"/>
    </row>
    <row r="131" spans="1:12" ht="31.5">
      <c r="A131" s="220"/>
      <c r="B131" s="238" t="s">
        <v>188</v>
      </c>
      <c r="C131" s="231"/>
      <c r="D131" s="220"/>
      <c r="E131" s="220"/>
      <c r="F131" s="220">
        <v>1</v>
      </c>
    </row>
    <row r="132" spans="1:12" ht="31.5">
      <c r="A132" s="220">
        <f>+A130+1</f>
        <v>118</v>
      </c>
      <c r="B132" s="232" t="s">
        <v>611</v>
      </c>
      <c r="C132" s="231">
        <v>0.6</v>
      </c>
      <c r="D132" s="220" t="s">
        <v>133</v>
      </c>
      <c r="E132" s="220" t="s">
        <v>209</v>
      </c>
      <c r="F132" s="220" t="s">
        <v>406</v>
      </c>
    </row>
    <row r="133" spans="1:12" ht="31.5">
      <c r="A133" s="220">
        <f>+A132+1</f>
        <v>119</v>
      </c>
      <c r="B133" s="232" t="s">
        <v>612</v>
      </c>
      <c r="C133" s="231" t="s">
        <v>613</v>
      </c>
      <c r="D133" s="220" t="s">
        <v>142</v>
      </c>
      <c r="E133" s="220" t="s">
        <v>208</v>
      </c>
      <c r="F133" s="220" t="s">
        <v>406</v>
      </c>
    </row>
    <row r="134" spans="1:12" ht="47.25">
      <c r="A134" s="220">
        <f>+A133+1</f>
        <v>120</v>
      </c>
      <c r="B134" s="236" t="s">
        <v>614</v>
      </c>
      <c r="C134" s="231">
        <v>0.04</v>
      </c>
      <c r="D134" s="247" t="s">
        <v>124</v>
      </c>
      <c r="E134" s="220" t="s">
        <v>210</v>
      </c>
      <c r="F134" s="220" t="s">
        <v>406</v>
      </c>
    </row>
    <row r="135" spans="1:12" ht="31.5">
      <c r="A135" s="220">
        <f>+A134+1</f>
        <v>121</v>
      </c>
      <c r="B135" s="232" t="s">
        <v>615</v>
      </c>
      <c r="C135" s="231">
        <v>0.2</v>
      </c>
      <c r="D135" s="220" t="s">
        <v>133</v>
      </c>
      <c r="E135" s="220" t="s">
        <v>209</v>
      </c>
      <c r="F135" s="220" t="s">
        <v>406</v>
      </c>
    </row>
    <row r="136" spans="1:12">
      <c r="A136" s="237"/>
      <c r="B136" s="238" t="s">
        <v>173</v>
      </c>
      <c r="C136" s="231"/>
      <c r="D136" s="237"/>
      <c r="E136" s="239"/>
      <c r="F136" s="220"/>
    </row>
    <row r="137" spans="1:12" ht="31.5">
      <c r="A137" s="220">
        <f>+A135+1</f>
        <v>122</v>
      </c>
      <c r="B137" s="232" t="s">
        <v>616</v>
      </c>
      <c r="C137" s="231">
        <v>0.02</v>
      </c>
      <c r="D137" s="220" t="s">
        <v>148</v>
      </c>
      <c r="E137" s="220" t="s">
        <v>208</v>
      </c>
      <c r="F137" s="220" t="s">
        <v>406</v>
      </c>
    </row>
    <row r="138" spans="1:12" ht="31.5">
      <c r="A138" s="220">
        <f>+A137+1</f>
        <v>123</v>
      </c>
      <c r="B138" s="232" t="s">
        <v>617</v>
      </c>
      <c r="C138" s="231">
        <v>0.05</v>
      </c>
      <c r="D138" s="220" t="s">
        <v>206</v>
      </c>
      <c r="E138" s="220" t="s">
        <v>618</v>
      </c>
      <c r="F138" s="220" t="s">
        <v>399</v>
      </c>
    </row>
    <row r="139" spans="1:12" ht="31.5">
      <c r="A139" s="220">
        <f t="shared" ref="A139:A151" si="7">+A138+1</f>
        <v>124</v>
      </c>
      <c r="B139" s="232" t="s">
        <v>619</v>
      </c>
      <c r="C139" s="231">
        <v>0.03</v>
      </c>
      <c r="D139" s="220" t="s">
        <v>142</v>
      </c>
      <c r="E139" s="220" t="s">
        <v>211</v>
      </c>
      <c r="F139" s="220" t="s">
        <v>399</v>
      </c>
    </row>
    <row r="140" spans="1:12" ht="31.5">
      <c r="A140" s="220">
        <f>+A139+1</f>
        <v>125</v>
      </c>
      <c r="B140" s="232" t="s">
        <v>620</v>
      </c>
      <c r="C140" s="231">
        <v>0.15</v>
      </c>
      <c r="D140" s="220" t="s">
        <v>101</v>
      </c>
      <c r="E140" s="220" t="s">
        <v>214</v>
      </c>
      <c r="F140" s="220" t="s">
        <v>406</v>
      </c>
      <c r="H140" s="182" t="s">
        <v>621</v>
      </c>
    </row>
    <row r="141" spans="1:12" ht="31.5">
      <c r="A141" s="220">
        <f t="shared" si="7"/>
        <v>126</v>
      </c>
      <c r="B141" s="232" t="s">
        <v>622</v>
      </c>
      <c r="C141" s="231">
        <v>0.04</v>
      </c>
      <c r="D141" s="220" t="s">
        <v>168</v>
      </c>
      <c r="E141" s="220" t="s">
        <v>210</v>
      </c>
      <c r="F141" s="220" t="s">
        <v>406</v>
      </c>
      <c r="H141" s="182" t="s">
        <v>621</v>
      </c>
    </row>
    <row r="142" spans="1:12" ht="63">
      <c r="A142" s="220">
        <f t="shared" si="7"/>
        <v>127</v>
      </c>
      <c r="B142" s="232" t="s">
        <v>623</v>
      </c>
      <c r="C142" s="231">
        <v>0.05</v>
      </c>
      <c r="D142" s="220" t="s">
        <v>624</v>
      </c>
      <c r="E142" s="220" t="s">
        <v>210</v>
      </c>
      <c r="F142" s="220" t="s">
        <v>406</v>
      </c>
      <c r="L142" s="182" t="s">
        <v>625</v>
      </c>
    </row>
    <row r="143" spans="1:12" ht="63">
      <c r="A143" s="220">
        <f t="shared" si="7"/>
        <v>128</v>
      </c>
      <c r="B143" s="232" t="s">
        <v>626</v>
      </c>
      <c r="C143" s="231">
        <v>0.21</v>
      </c>
      <c r="D143" s="241" t="s">
        <v>627</v>
      </c>
      <c r="E143" s="220" t="s">
        <v>207</v>
      </c>
      <c r="F143" s="220" t="s">
        <v>406</v>
      </c>
    </row>
    <row r="144" spans="1:12" ht="31.5">
      <c r="A144" s="220">
        <f t="shared" si="7"/>
        <v>129</v>
      </c>
      <c r="B144" s="232" t="s">
        <v>628</v>
      </c>
      <c r="C144" s="231">
        <v>0.78</v>
      </c>
      <c r="D144" s="220" t="s">
        <v>84</v>
      </c>
      <c r="E144" s="220" t="s">
        <v>213</v>
      </c>
      <c r="F144" s="220" t="s">
        <v>406</v>
      </c>
    </row>
    <row r="145" spans="1:12" ht="31.5">
      <c r="A145" s="220">
        <f t="shared" si="7"/>
        <v>130</v>
      </c>
      <c r="B145" s="232" t="s">
        <v>629</v>
      </c>
      <c r="C145" s="231">
        <v>0.15</v>
      </c>
      <c r="D145" s="220" t="s">
        <v>84</v>
      </c>
      <c r="E145" s="220" t="s">
        <v>214</v>
      </c>
      <c r="F145" s="220" t="s">
        <v>406</v>
      </c>
    </row>
    <row r="146" spans="1:12" ht="31.5">
      <c r="A146" s="220">
        <f t="shared" si="7"/>
        <v>131</v>
      </c>
      <c r="B146" s="232" t="s">
        <v>630</v>
      </c>
      <c r="C146" s="231">
        <v>0.05</v>
      </c>
      <c r="D146" s="220" t="s">
        <v>624</v>
      </c>
      <c r="E146" s="220" t="s">
        <v>208</v>
      </c>
      <c r="F146" s="220" t="s">
        <v>406</v>
      </c>
      <c r="H146" s="182" t="s">
        <v>631</v>
      </c>
    </row>
    <row r="147" spans="1:12" ht="31.5">
      <c r="A147" s="220">
        <f t="shared" si="7"/>
        <v>132</v>
      </c>
      <c r="B147" s="232" t="s">
        <v>632</v>
      </c>
      <c r="C147" s="231">
        <v>0.27</v>
      </c>
      <c r="D147" s="220" t="s">
        <v>87</v>
      </c>
      <c r="E147" s="220" t="s">
        <v>211</v>
      </c>
      <c r="F147" s="220" t="s">
        <v>406</v>
      </c>
      <c r="L147" s="182" t="s">
        <v>633</v>
      </c>
    </row>
    <row r="148" spans="1:12" ht="31.5">
      <c r="A148" s="220">
        <f t="shared" si="7"/>
        <v>133</v>
      </c>
      <c r="B148" s="232" t="s">
        <v>634</v>
      </c>
      <c r="C148" s="231">
        <v>0.02</v>
      </c>
      <c r="D148" s="220" t="s">
        <v>84</v>
      </c>
      <c r="E148" s="220" t="s">
        <v>209</v>
      </c>
      <c r="F148" s="220" t="s">
        <v>406</v>
      </c>
    </row>
    <row r="149" spans="1:12" ht="31.5">
      <c r="A149" s="220">
        <f t="shared" si="7"/>
        <v>134</v>
      </c>
      <c r="B149" s="232" t="s">
        <v>635</v>
      </c>
      <c r="C149" s="231">
        <v>0.16</v>
      </c>
      <c r="D149" s="220" t="s">
        <v>84</v>
      </c>
      <c r="E149" s="220" t="s">
        <v>208</v>
      </c>
      <c r="F149" s="220" t="s">
        <v>406</v>
      </c>
      <c r="H149" s="182" t="s">
        <v>636</v>
      </c>
    </row>
    <row r="150" spans="1:12" ht="47.25">
      <c r="A150" s="220">
        <f t="shared" si="7"/>
        <v>135</v>
      </c>
      <c r="B150" s="232" t="s">
        <v>637</v>
      </c>
      <c r="C150" s="231">
        <v>0.3</v>
      </c>
      <c r="D150" s="220" t="s">
        <v>84</v>
      </c>
      <c r="E150" s="220" t="s">
        <v>212</v>
      </c>
      <c r="F150" s="220" t="s">
        <v>406</v>
      </c>
    </row>
    <row r="151" spans="1:12" ht="31.5">
      <c r="A151" s="220">
        <f t="shared" si="7"/>
        <v>136</v>
      </c>
      <c r="B151" s="232" t="s">
        <v>638</v>
      </c>
      <c r="C151" s="231">
        <v>0.06</v>
      </c>
      <c r="D151" s="220" t="s">
        <v>84</v>
      </c>
      <c r="E151" s="220" t="s">
        <v>207</v>
      </c>
      <c r="F151" s="220"/>
    </row>
    <row r="152" spans="1:12" s="191" customFormat="1">
      <c r="A152" s="223"/>
      <c r="B152" s="230" t="s">
        <v>639</v>
      </c>
      <c r="C152" s="248"/>
      <c r="D152" s="223"/>
      <c r="E152" s="223"/>
      <c r="F152" s="223">
        <v>1</v>
      </c>
    </row>
    <row r="153" spans="1:12" ht="78.75">
      <c r="A153" s="220">
        <f>+A151+1</f>
        <v>137</v>
      </c>
      <c r="B153" s="232" t="s">
        <v>640</v>
      </c>
      <c r="C153" s="231">
        <v>3.18</v>
      </c>
      <c r="D153" s="220" t="s">
        <v>641</v>
      </c>
      <c r="E153" s="220" t="s">
        <v>212</v>
      </c>
      <c r="F153" s="220"/>
    </row>
    <row r="154" spans="1:12">
      <c r="A154" s="223"/>
      <c r="B154" s="230" t="s">
        <v>179</v>
      </c>
      <c r="C154" s="231"/>
      <c r="D154" s="223"/>
      <c r="E154" s="220"/>
      <c r="F154" s="220">
        <v>1</v>
      </c>
    </row>
    <row r="155" spans="1:12" ht="63">
      <c r="A155" s="220">
        <f>+A153+1</f>
        <v>138</v>
      </c>
      <c r="B155" s="232" t="s">
        <v>642</v>
      </c>
      <c r="C155" s="231">
        <v>10</v>
      </c>
      <c r="D155" s="220" t="s">
        <v>643</v>
      </c>
      <c r="E155" s="220" t="s">
        <v>212</v>
      </c>
      <c r="F155" s="220" t="s">
        <v>399</v>
      </c>
    </row>
    <row r="156" spans="1:12" ht="63">
      <c r="A156" s="220">
        <f>+A155+1</f>
        <v>139</v>
      </c>
      <c r="B156" s="232" t="s">
        <v>644</v>
      </c>
      <c r="C156" s="231">
        <v>10</v>
      </c>
      <c r="D156" s="220" t="s">
        <v>643</v>
      </c>
      <c r="E156" s="220" t="s">
        <v>213</v>
      </c>
      <c r="F156" s="220" t="s">
        <v>399</v>
      </c>
    </row>
    <row r="157" spans="1:12" ht="94.5">
      <c r="A157" s="220">
        <f>+A156+1</f>
        <v>140</v>
      </c>
      <c r="B157" s="232" t="s">
        <v>645</v>
      </c>
      <c r="C157" s="231">
        <v>3.08</v>
      </c>
      <c r="D157" s="220" t="s">
        <v>646</v>
      </c>
      <c r="E157" s="220" t="s">
        <v>214</v>
      </c>
      <c r="F157" s="220" t="s">
        <v>399</v>
      </c>
      <c r="H157" s="182" t="s">
        <v>647</v>
      </c>
      <c r="I157" s="182" t="s">
        <v>648</v>
      </c>
    </row>
    <row r="158" spans="1:12" ht="63">
      <c r="A158" s="220">
        <f>+A157+1</f>
        <v>141</v>
      </c>
      <c r="B158" s="232" t="s">
        <v>649</v>
      </c>
      <c r="C158" s="231">
        <v>10</v>
      </c>
      <c r="D158" s="220" t="s">
        <v>650</v>
      </c>
      <c r="E158" s="220" t="s">
        <v>214</v>
      </c>
      <c r="F158" s="220" t="s">
        <v>399</v>
      </c>
    </row>
    <row r="159" spans="1:12" ht="78.75">
      <c r="A159" s="220">
        <f>+A158+1</f>
        <v>142</v>
      </c>
      <c r="B159" s="232" t="s">
        <v>651</v>
      </c>
      <c r="C159" s="231">
        <v>2</v>
      </c>
      <c r="D159" s="241" t="s">
        <v>652</v>
      </c>
      <c r="E159" s="220" t="s">
        <v>212</v>
      </c>
      <c r="F159" s="220" t="s">
        <v>406</v>
      </c>
    </row>
    <row r="160" spans="1:12">
      <c r="A160" s="220"/>
      <c r="B160" s="230" t="s">
        <v>182</v>
      </c>
      <c r="C160" s="231"/>
      <c r="D160" s="220"/>
      <c r="E160" s="220"/>
      <c r="F160" s="220">
        <v>1</v>
      </c>
    </row>
    <row r="161" spans="1:6" ht="63">
      <c r="A161" s="220">
        <f>+A159+1</f>
        <v>143</v>
      </c>
      <c r="B161" s="232" t="s">
        <v>653</v>
      </c>
      <c r="C161" s="231">
        <v>8</v>
      </c>
      <c r="D161" s="220" t="s">
        <v>643</v>
      </c>
      <c r="E161" s="220" t="s">
        <v>211</v>
      </c>
      <c r="F161" s="220" t="s">
        <v>399</v>
      </c>
    </row>
    <row r="162" spans="1:6" ht="63">
      <c r="A162" s="220">
        <f>+A161+1</f>
        <v>144</v>
      </c>
      <c r="B162" s="232" t="s">
        <v>654</v>
      </c>
      <c r="C162" s="231">
        <v>8</v>
      </c>
      <c r="D162" s="220" t="s">
        <v>643</v>
      </c>
      <c r="E162" s="220" t="s">
        <v>209</v>
      </c>
      <c r="F162" s="220" t="s">
        <v>399</v>
      </c>
    </row>
    <row r="163" spans="1:6" ht="94.5">
      <c r="A163" s="220">
        <f t="shared" ref="A163:A181" si="8">+A162+1</f>
        <v>145</v>
      </c>
      <c r="B163" s="232" t="s">
        <v>655</v>
      </c>
      <c r="C163" s="231">
        <v>9</v>
      </c>
      <c r="D163" s="220" t="s">
        <v>656</v>
      </c>
      <c r="E163" s="220" t="s">
        <v>210</v>
      </c>
      <c r="F163" s="220" t="s">
        <v>399</v>
      </c>
    </row>
    <row r="164" spans="1:6" ht="63">
      <c r="A164" s="220">
        <f t="shared" si="8"/>
        <v>146</v>
      </c>
      <c r="B164" s="232" t="s">
        <v>657</v>
      </c>
      <c r="C164" s="231">
        <v>10</v>
      </c>
      <c r="D164" s="220" t="s">
        <v>643</v>
      </c>
      <c r="E164" s="220" t="s">
        <v>207</v>
      </c>
      <c r="F164" s="220" t="s">
        <v>399</v>
      </c>
    </row>
    <row r="165" spans="1:6" ht="63">
      <c r="A165" s="220">
        <f t="shared" si="8"/>
        <v>147</v>
      </c>
      <c r="B165" s="232" t="s">
        <v>658</v>
      </c>
      <c r="C165" s="231">
        <v>8</v>
      </c>
      <c r="D165" s="220" t="s">
        <v>643</v>
      </c>
      <c r="E165" s="220" t="s">
        <v>208</v>
      </c>
      <c r="F165" s="220" t="s">
        <v>399</v>
      </c>
    </row>
    <row r="166" spans="1:6" ht="63">
      <c r="A166" s="220">
        <f t="shared" si="8"/>
        <v>148</v>
      </c>
      <c r="B166" s="232" t="s">
        <v>659</v>
      </c>
      <c r="C166" s="231">
        <v>0.12</v>
      </c>
      <c r="D166" s="220" t="s">
        <v>186</v>
      </c>
      <c r="E166" s="220" t="s">
        <v>210</v>
      </c>
      <c r="F166" s="220" t="s">
        <v>406</v>
      </c>
    </row>
    <row r="167" spans="1:6" ht="47.25">
      <c r="A167" s="220">
        <f t="shared" si="8"/>
        <v>149</v>
      </c>
      <c r="B167" s="232" t="s">
        <v>660</v>
      </c>
      <c r="C167" s="231">
        <v>26.56</v>
      </c>
      <c r="D167" s="220" t="s">
        <v>661</v>
      </c>
      <c r="E167" s="220" t="s">
        <v>213</v>
      </c>
      <c r="F167" s="220" t="s">
        <v>399</v>
      </c>
    </row>
    <row r="168" spans="1:6" ht="63">
      <c r="A168" s="220">
        <f t="shared" si="8"/>
        <v>150</v>
      </c>
      <c r="B168" s="240" t="s">
        <v>662</v>
      </c>
      <c r="C168" s="231">
        <v>0.01</v>
      </c>
      <c r="D168" s="220" t="s">
        <v>127</v>
      </c>
      <c r="E168" s="220" t="s">
        <v>663</v>
      </c>
      <c r="F168" s="220" t="s">
        <v>399</v>
      </c>
    </row>
    <row r="169" spans="1:6" ht="47.25">
      <c r="A169" s="220">
        <f t="shared" si="8"/>
        <v>151</v>
      </c>
      <c r="B169" s="232" t="s">
        <v>664</v>
      </c>
      <c r="C169" s="231">
        <v>0.06</v>
      </c>
      <c r="D169" s="220" t="s">
        <v>186</v>
      </c>
      <c r="E169" s="220" t="s">
        <v>208</v>
      </c>
      <c r="F169" s="220" t="s">
        <v>406</v>
      </c>
    </row>
    <row r="170" spans="1:6" ht="31.5">
      <c r="A170" s="220">
        <f t="shared" si="8"/>
        <v>152</v>
      </c>
      <c r="B170" s="240" t="s">
        <v>665</v>
      </c>
      <c r="C170" s="231">
        <v>37</v>
      </c>
      <c r="D170" s="220" t="s">
        <v>96</v>
      </c>
      <c r="E170" s="220" t="s">
        <v>211</v>
      </c>
      <c r="F170" s="220"/>
    </row>
    <row r="171" spans="1:6" ht="31.5">
      <c r="A171" s="220">
        <f t="shared" si="8"/>
        <v>153</v>
      </c>
      <c r="B171" s="240" t="s">
        <v>666</v>
      </c>
      <c r="C171" s="231">
        <v>0.25</v>
      </c>
      <c r="D171" s="220" t="s">
        <v>84</v>
      </c>
      <c r="E171" s="220" t="s">
        <v>207</v>
      </c>
      <c r="F171" s="220"/>
    </row>
    <row r="172" spans="1:6" ht="31.5">
      <c r="A172" s="220">
        <f t="shared" si="8"/>
        <v>154</v>
      </c>
      <c r="B172" s="240" t="s">
        <v>667</v>
      </c>
      <c r="C172" s="231">
        <v>0.69</v>
      </c>
      <c r="D172" s="220" t="s">
        <v>668</v>
      </c>
      <c r="E172" s="220" t="s">
        <v>207</v>
      </c>
      <c r="F172" s="220"/>
    </row>
    <row r="173" spans="1:6" ht="31.5">
      <c r="A173" s="220">
        <f t="shared" si="8"/>
        <v>155</v>
      </c>
      <c r="B173" s="232" t="s">
        <v>669</v>
      </c>
      <c r="C173" s="231">
        <v>2.78</v>
      </c>
      <c r="D173" s="220" t="s">
        <v>87</v>
      </c>
      <c r="E173" s="220" t="s">
        <v>210</v>
      </c>
      <c r="F173" s="220" t="s">
        <v>406</v>
      </c>
    </row>
    <row r="174" spans="1:6" ht="31.5">
      <c r="A174" s="220">
        <f t="shared" si="8"/>
        <v>156</v>
      </c>
      <c r="B174" s="240" t="s">
        <v>670</v>
      </c>
      <c r="C174" s="231">
        <v>8.25</v>
      </c>
      <c r="D174" s="220" t="s">
        <v>96</v>
      </c>
      <c r="E174" s="220" t="s">
        <v>209</v>
      </c>
      <c r="F174" s="220" t="s">
        <v>406</v>
      </c>
    </row>
    <row r="175" spans="1:6" ht="31.5">
      <c r="A175" s="220">
        <f t="shared" si="8"/>
        <v>157</v>
      </c>
      <c r="B175" s="240" t="s">
        <v>671</v>
      </c>
      <c r="C175" s="231">
        <v>0.03</v>
      </c>
      <c r="D175" s="220" t="s">
        <v>206</v>
      </c>
      <c r="E175" s="220" t="s">
        <v>207</v>
      </c>
      <c r="F175" s="220" t="s">
        <v>406</v>
      </c>
    </row>
    <row r="176" spans="1:6" ht="31.5">
      <c r="A176" s="220">
        <f t="shared" si="8"/>
        <v>158</v>
      </c>
      <c r="B176" s="236" t="s">
        <v>672</v>
      </c>
      <c r="C176" s="231">
        <v>12.35</v>
      </c>
      <c r="D176" s="220" t="s">
        <v>96</v>
      </c>
      <c r="E176" s="220" t="s">
        <v>210</v>
      </c>
      <c r="F176" s="220" t="s">
        <v>406</v>
      </c>
    </row>
    <row r="177" spans="1:9" ht="63">
      <c r="A177" s="220">
        <f t="shared" si="8"/>
        <v>159</v>
      </c>
      <c r="B177" s="236" t="s">
        <v>673</v>
      </c>
      <c r="C177" s="231">
        <v>3.65</v>
      </c>
      <c r="D177" s="220" t="s">
        <v>674</v>
      </c>
      <c r="E177" s="220" t="s">
        <v>210</v>
      </c>
      <c r="F177" s="220"/>
    </row>
    <row r="178" spans="1:9" ht="47.25">
      <c r="A178" s="220">
        <f t="shared" si="8"/>
        <v>160</v>
      </c>
      <c r="B178" s="236" t="s">
        <v>675</v>
      </c>
      <c r="C178" s="231">
        <v>7.4</v>
      </c>
      <c r="D178" s="220" t="s">
        <v>676</v>
      </c>
      <c r="E178" s="220" t="s">
        <v>214</v>
      </c>
      <c r="F178" s="220"/>
    </row>
    <row r="179" spans="1:9" s="221" customFormat="1" ht="31.5">
      <c r="A179" s="220">
        <f t="shared" si="8"/>
        <v>161</v>
      </c>
      <c r="B179" s="236" t="s">
        <v>677</v>
      </c>
      <c r="C179" s="231">
        <v>5</v>
      </c>
      <c r="D179" s="220" t="s">
        <v>84</v>
      </c>
      <c r="E179" s="220" t="s">
        <v>207</v>
      </c>
      <c r="F179" s="220"/>
      <c r="H179" s="222"/>
    </row>
    <row r="180" spans="1:9" s="221" customFormat="1" ht="31.5">
      <c r="A180" s="220">
        <f t="shared" si="8"/>
        <v>162</v>
      </c>
      <c r="B180" s="236" t="s">
        <v>678</v>
      </c>
      <c r="C180" s="231">
        <v>1.8</v>
      </c>
      <c r="D180" s="220" t="s">
        <v>84</v>
      </c>
      <c r="E180" s="220" t="s">
        <v>207</v>
      </c>
      <c r="F180" s="220"/>
      <c r="H180" s="222"/>
    </row>
    <row r="181" spans="1:9" s="221" customFormat="1" ht="75">
      <c r="A181" s="220">
        <f t="shared" si="8"/>
        <v>163</v>
      </c>
      <c r="B181" s="233" t="s">
        <v>679</v>
      </c>
      <c r="C181" s="234">
        <v>13</v>
      </c>
      <c r="D181" s="235" t="s">
        <v>680</v>
      </c>
      <c r="E181" s="235" t="s">
        <v>681</v>
      </c>
      <c r="F181" s="235"/>
      <c r="H181" s="222"/>
    </row>
    <row r="182" spans="1:9">
      <c r="A182" s="223"/>
      <c r="B182" s="230" t="s">
        <v>682</v>
      </c>
      <c r="C182" s="249"/>
      <c r="D182" s="223"/>
      <c r="E182" s="232"/>
      <c r="F182" s="220">
        <v>1</v>
      </c>
    </row>
    <row r="183" spans="1:9" s="221" customFormat="1" ht="30">
      <c r="A183" s="220">
        <f>+A181+1</f>
        <v>164</v>
      </c>
      <c r="B183" s="233" t="s">
        <v>683</v>
      </c>
      <c r="C183" s="234">
        <v>5</v>
      </c>
      <c r="D183" s="235" t="s">
        <v>684</v>
      </c>
      <c r="E183" s="235" t="s">
        <v>211</v>
      </c>
      <c r="F183" s="250"/>
      <c r="G183" s="214" t="s">
        <v>685</v>
      </c>
    </row>
    <row r="184" spans="1:9" ht="31.5">
      <c r="A184" s="223"/>
      <c r="B184" s="230" t="s">
        <v>132</v>
      </c>
      <c r="C184" s="249"/>
      <c r="D184" s="223"/>
      <c r="E184" s="232"/>
      <c r="F184" s="220">
        <v>1</v>
      </c>
    </row>
    <row r="185" spans="1:9" ht="94.5">
      <c r="A185" s="220">
        <f>+A183+1</f>
        <v>165</v>
      </c>
      <c r="B185" s="232" t="s">
        <v>686</v>
      </c>
      <c r="C185" s="231">
        <v>0.32</v>
      </c>
      <c r="D185" s="220" t="s">
        <v>84</v>
      </c>
      <c r="E185" s="220" t="s">
        <v>213</v>
      </c>
      <c r="F185" s="220" t="s">
        <v>406</v>
      </c>
    </row>
    <row r="186" spans="1:9" ht="94.5">
      <c r="A186" s="220">
        <f>+A185+1</f>
        <v>166</v>
      </c>
      <c r="B186" s="232" t="s">
        <v>687</v>
      </c>
      <c r="C186" s="231">
        <v>3.24</v>
      </c>
      <c r="D186" s="220" t="s">
        <v>688</v>
      </c>
      <c r="E186" s="220" t="s">
        <v>213</v>
      </c>
      <c r="F186" s="220" t="s">
        <v>406</v>
      </c>
      <c r="H186" s="182" t="s">
        <v>689</v>
      </c>
      <c r="I186" s="182" t="s">
        <v>690</v>
      </c>
    </row>
    <row r="187" spans="1:9" ht="47.25">
      <c r="A187" s="220">
        <f>+A186+1</f>
        <v>167</v>
      </c>
      <c r="B187" s="232" t="s">
        <v>691</v>
      </c>
      <c r="C187" s="231">
        <v>0.4</v>
      </c>
      <c r="D187" s="220" t="s">
        <v>87</v>
      </c>
      <c r="E187" s="220" t="s">
        <v>214</v>
      </c>
      <c r="F187" s="220" t="s">
        <v>406</v>
      </c>
    </row>
    <row r="188" spans="1:9">
      <c r="A188" s="220"/>
      <c r="B188" s="230" t="s">
        <v>123</v>
      </c>
      <c r="C188" s="231"/>
      <c r="D188" s="220"/>
      <c r="E188" s="220"/>
      <c r="F188" s="220">
        <v>1</v>
      </c>
    </row>
    <row r="189" spans="1:9" ht="47.25">
      <c r="A189" s="220">
        <f>+A187+1</f>
        <v>168</v>
      </c>
      <c r="B189" s="232" t="s">
        <v>692</v>
      </c>
      <c r="C189" s="231">
        <v>0.54</v>
      </c>
      <c r="D189" s="220" t="s">
        <v>146</v>
      </c>
      <c r="E189" s="220" t="s">
        <v>211</v>
      </c>
      <c r="F189" s="220" t="s">
        <v>406</v>
      </c>
    </row>
    <row r="190" spans="1:9" ht="47.25">
      <c r="A190" s="220">
        <f>+A189+1</f>
        <v>169</v>
      </c>
      <c r="B190" s="232" t="s">
        <v>693</v>
      </c>
      <c r="C190" s="231">
        <v>7</v>
      </c>
      <c r="D190" s="220" t="s">
        <v>694</v>
      </c>
      <c r="E190" s="220" t="s">
        <v>213</v>
      </c>
      <c r="F190" s="220" t="s">
        <v>399</v>
      </c>
    </row>
    <row r="191" spans="1:9" ht="31.5">
      <c r="A191" s="220">
        <f t="shared" ref="A191:A213" si="9">+A190+1</f>
        <v>170</v>
      </c>
      <c r="B191" s="232" t="s">
        <v>695</v>
      </c>
      <c r="C191" s="231">
        <v>0.96</v>
      </c>
      <c r="D191" s="220" t="s">
        <v>96</v>
      </c>
      <c r="E191" s="220" t="s">
        <v>214</v>
      </c>
      <c r="F191" s="220" t="s">
        <v>399</v>
      </c>
    </row>
    <row r="192" spans="1:9" ht="31.5">
      <c r="A192" s="220">
        <f t="shared" si="9"/>
        <v>171</v>
      </c>
      <c r="B192" s="232" t="s">
        <v>696</v>
      </c>
      <c r="C192" s="231">
        <v>0.15</v>
      </c>
      <c r="D192" s="220" t="s">
        <v>697</v>
      </c>
      <c r="E192" s="220" t="s">
        <v>213</v>
      </c>
      <c r="F192" s="220" t="s">
        <v>406</v>
      </c>
    </row>
    <row r="193" spans="1:8" ht="31.5">
      <c r="A193" s="220">
        <f t="shared" si="9"/>
        <v>172</v>
      </c>
      <c r="B193" s="232" t="s">
        <v>698</v>
      </c>
      <c r="C193" s="231">
        <v>0.06</v>
      </c>
      <c r="D193" s="220" t="s">
        <v>127</v>
      </c>
      <c r="E193" s="220" t="s">
        <v>210</v>
      </c>
      <c r="F193" s="220" t="s">
        <v>406</v>
      </c>
    </row>
    <row r="194" spans="1:8" ht="31.5">
      <c r="A194" s="220">
        <f t="shared" si="9"/>
        <v>173</v>
      </c>
      <c r="B194" s="232" t="s">
        <v>699</v>
      </c>
      <c r="C194" s="231">
        <v>0.09</v>
      </c>
      <c r="D194" s="220" t="s">
        <v>183</v>
      </c>
      <c r="E194" s="220" t="s">
        <v>210</v>
      </c>
      <c r="F194" s="220" t="s">
        <v>399</v>
      </c>
    </row>
    <row r="195" spans="1:8" ht="78.75">
      <c r="A195" s="220">
        <f t="shared" si="9"/>
        <v>174</v>
      </c>
      <c r="B195" s="240" t="s">
        <v>700</v>
      </c>
      <c r="C195" s="231">
        <v>0.02</v>
      </c>
      <c r="D195" s="220" t="s">
        <v>186</v>
      </c>
      <c r="E195" s="220" t="s">
        <v>208</v>
      </c>
      <c r="F195" s="220" t="s">
        <v>399</v>
      </c>
    </row>
    <row r="196" spans="1:8" ht="31.5">
      <c r="A196" s="220">
        <f t="shared" si="9"/>
        <v>175</v>
      </c>
      <c r="B196" s="232" t="s">
        <v>701</v>
      </c>
      <c r="C196" s="231">
        <v>0.1</v>
      </c>
      <c r="D196" s="220" t="s">
        <v>198</v>
      </c>
      <c r="E196" s="220" t="s">
        <v>207</v>
      </c>
      <c r="F196" s="220" t="s">
        <v>406</v>
      </c>
    </row>
    <row r="197" spans="1:8" ht="31.5">
      <c r="A197" s="220">
        <f t="shared" si="9"/>
        <v>176</v>
      </c>
      <c r="B197" s="232" t="s">
        <v>702</v>
      </c>
      <c r="C197" s="231">
        <v>0.11</v>
      </c>
      <c r="D197" s="220" t="s">
        <v>703</v>
      </c>
      <c r="E197" s="220" t="s">
        <v>210</v>
      </c>
      <c r="F197" s="220" t="s">
        <v>406</v>
      </c>
    </row>
    <row r="198" spans="1:8" ht="78.75">
      <c r="A198" s="220">
        <f t="shared" si="9"/>
        <v>177</v>
      </c>
      <c r="B198" s="232" t="s">
        <v>704</v>
      </c>
      <c r="C198" s="231">
        <v>0.18</v>
      </c>
      <c r="D198" s="220" t="s">
        <v>198</v>
      </c>
      <c r="E198" s="220" t="s">
        <v>210</v>
      </c>
      <c r="F198" s="220" t="s">
        <v>406</v>
      </c>
    </row>
    <row r="199" spans="1:8" ht="31.5">
      <c r="A199" s="220">
        <f t="shared" si="9"/>
        <v>178</v>
      </c>
      <c r="B199" s="232" t="s">
        <v>705</v>
      </c>
      <c r="C199" s="231">
        <v>0.03</v>
      </c>
      <c r="D199" s="220" t="s">
        <v>198</v>
      </c>
      <c r="E199" s="220" t="s">
        <v>210</v>
      </c>
      <c r="F199" s="220" t="s">
        <v>406</v>
      </c>
    </row>
    <row r="200" spans="1:8" ht="47.25">
      <c r="A200" s="220">
        <f t="shared" si="9"/>
        <v>179</v>
      </c>
      <c r="B200" s="232" t="s">
        <v>706</v>
      </c>
      <c r="C200" s="231">
        <v>0.26</v>
      </c>
      <c r="D200" s="220" t="s">
        <v>707</v>
      </c>
      <c r="E200" s="220" t="s">
        <v>214</v>
      </c>
      <c r="F200" s="220" t="s">
        <v>406</v>
      </c>
    </row>
    <row r="201" spans="1:8" ht="78.75">
      <c r="A201" s="220">
        <f t="shared" si="9"/>
        <v>180</v>
      </c>
      <c r="B201" s="232" t="s">
        <v>708</v>
      </c>
      <c r="C201" s="231">
        <v>1.96</v>
      </c>
      <c r="D201" s="220" t="s">
        <v>709</v>
      </c>
      <c r="E201" s="220" t="s">
        <v>207</v>
      </c>
      <c r="F201" s="220" t="s">
        <v>406</v>
      </c>
    </row>
    <row r="202" spans="1:8" ht="47.25">
      <c r="A202" s="220">
        <f t="shared" si="9"/>
        <v>181</v>
      </c>
      <c r="B202" s="232" t="s">
        <v>710</v>
      </c>
      <c r="C202" s="231">
        <v>0.85</v>
      </c>
      <c r="D202" s="220" t="s">
        <v>146</v>
      </c>
      <c r="E202" s="220" t="s">
        <v>211</v>
      </c>
      <c r="F202" s="220"/>
    </row>
    <row r="203" spans="1:8">
      <c r="A203" s="220">
        <f t="shared" si="9"/>
        <v>182</v>
      </c>
      <c r="B203" s="232" t="s">
        <v>711</v>
      </c>
      <c r="C203" s="231">
        <v>1</v>
      </c>
      <c r="D203" s="220" t="s">
        <v>84</v>
      </c>
      <c r="E203" s="220" t="s">
        <v>425</v>
      </c>
      <c r="F203" s="220"/>
    </row>
    <row r="204" spans="1:8" ht="173.25">
      <c r="A204" s="220">
        <f t="shared" si="9"/>
        <v>183</v>
      </c>
      <c r="B204" s="232" t="s">
        <v>712</v>
      </c>
      <c r="C204" s="231">
        <v>1.45</v>
      </c>
      <c r="D204" s="220" t="s">
        <v>713</v>
      </c>
      <c r="E204" s="220" t="s">
        <v>212</v>
      </c>
      <c r="F204" s="220" t="s">
        <v>406</v>
      </c>
    </row>
    <row r="205" spans="1:8" ht="31.5">
      <c r="A205" s="220">
        <f t="shared" si="9"/>
        <v>184</v>
      </c>
      <c r="B205" s="232" t="s">
        <v>714</v>
      </c>
      <c r="C205" s="231">
        <v>0.88</v>
      </c>
      <c r="D205" s="220" t="s">
        <v>186</v>
      </c>
      <c r="E205" s="220" t="s">
        <v>211</v>
      </c>
      <c r="F205" s="220" t="s">
        <v>406</v>
      </c>
    </row>
    <row r="206" spans="1:8" ht="63">
      <c r="A206" s="220">
        <f t="shared" si="9"/>
        <v>185</v>
      </c>
      <c r="B206" s="232" t="s">
        <v>715</v>
      </c>
      <c r="C206" s="231">
        <v>0.22</v>
      </c>
      <c r="D206" s="220" t="s">
        <v>716</v>
      </c>
      <c r="E206" s="220" t="s">
        <v>213</v>
      </c>
      <c r="F206" s="220" t="s">
        <v>406</v>
      </c>
    </row>
    <row r="207" spans="1:8" ht="31.5">
      <c r="A207" s="220">
        <f t="shared" si="9"/>
        <v>186</v>
      </c>
      <c r="B207" s="236" t="s">
        <v>717</v>
      </c>
      <c r="C207" s="231">
        <v>19.5</v>
      </c>
      <c r="D207" s="220" t="s">
        <v>718</v>
      </c>
      <c r="E207" s="220" t="s">
        <v>211</v>
      </c>
      <c r="F207" s="220" t="s">
        <v>406</v>
      </c>
    </row>
    <row r="208" spans="1:8" ht="47.25">
      <c r="A208" s="220">
        <f t="shared" si="9"/>
        <v>187</v>
      </c>
      <c r="B208" s="236" t="s">
        <v>719</v>
      </c>
      <c r="C208" s="231">
        <f>+(977.3+1372.7)/10000</f>
        <v>0.23499999999999999</v>
      </c>
      <c r="D208" s="220" t="s">
        <v>84</v>
      </c>
      <c r="E208" s="220" t="s">
        <v>207</v>
      </c>
      <c r="F208" s="220"/>
      <c r="H208" s="182" t="s">
        <v>720</v>
      </c>
    </row>
    <row r="209" spans="1:10" ht="31.5">
      <c r="A209" s="220">
        <f t="shared" si="9"/>
        <v>188</v>
      </c>
      <c r="B209" s="236" t="s">
        <v>721</v>
      </c>
      <c r="C209" s="231">
        <v>1.4</v>
      </c>
      <c r="D209" s="220" t="s">
        <v>722</v>
      </c>
      <c r="E209" s="220" t="s">
        <v>214</v>
      </c>
      <c r="F209" s="220"/>
      <c r="H209" s="182" t="s">
        <v>723</v>
      </c>
    </row>
    <row r="210" spans="1:10" ht="31.5">
      <c r="A210" s="220">
        <f t="shared" si="9"/>
        <v>189</v>
      </c>
      <c r="B210" s="236" t="s">
        <v>724</v>
      </c>
      <c r="C210" s="231">
        <v>0.94</v>
      </c>
      <c r="D210" s="220" t="s">
        <v>77</v>
      </c>
      <c r="E210" s="220" t="s">
        <v>214</v>
      </c>
      <c r="F210" s="220"/>
    </row>
    <row r="211" spans="1:10" s="221" customFormat="1" ht="78.75">
      <c r="A211" s="220">
        <f t="shared" si="9"/>
        <v>190</v>
      </c>
      <c r="B211" s="236" t="s">
        <v>725</v>
      </c>
      <c r="C211" s="231">
        <v>118.77</v>
      </c>
      <c r="D211" s="220" t="s">
        <v>726</v>
      </c>
      <c r="E211" s="220" t="s">
        <v>213</v>
      </c>
      <c r="F211" s="220"/>
      <c r="H211" s="222"/>
    </row>
    <row r="212" spans="1:10" s="221" customFormat="1" ht="47.25">
      <c r="A212" s="220">
        <f t="shared" si="9"/>
        <v>191</v>
      </c>
      <c r="B212" s="232" t="s">
        <v>727</v>
      </c>
      <c r="C212" s="231">
        <v>0.7</v>
      </c>
      <c r="D212" s="220" t="s">
        <v>186</v>
      </c>
      <c r="E212" s="220" t="s">
        <v>208</v>
      </c>
      <c r="F212" s="220"/>
      <c r="H212" s="222"/>
    </row>
    <row r="213" spans="1:10" s="221" customFormat="1" ht="47.25">
      <c r="A213" s="220">
        <f t="shared" si="9"/>
        <v>192</v>
      </c>
      <c r="B213" s="232" t="s">
        <v>728</v>
      </c>
      <c r="C213" s="231">
        <v>0.46</v>
      </c>
      <c r="D213" s="220" t="s">
        <v>186</v>
      </c>
      <c r="E213" s="220" t="s">
        <v>208</v>
      </c>
      <c r="F213" s="220"/>
      <c r="H213" s="222"/>
    </row>
    <row r="214" spans="1:10" s="221" customFormat="1" ht="31.5">
      <c r="A214" s="220">
        <f>+A213+1</f>
        <v>193</v>
      </c>
      <c r="B214" s="236" t="s">
        <v>729</v>
      </c>
      <c r="C214" s="231">
        <v>0.1</v>
      </c>
      <c r="D214" s="220" t="s">
        <v>96</v>
      </c>
      <c r="E214" s="220" t="s">
        <v>212</v>
      </c>
      <c r="F214" s="220"/>
      <c r="H214" s="222" t="s">
        <v>730</v>
      </c>
    </row>
    <row r="215" spans="1:10" s="225" customFormat="1" ht="31.5">
      <c r="A215" s="220">
        <f>+A214+1</f>
        <v>194</v>
      </c>
      <c r="B215" s="232" t="s">
        <v>731</v>
      </c>
      <c r="C215" s="220">
        <v>8.3000000000000007</v>
      </c>
      <c r="D215" s="251" t="s">
        <v>96</v>
      </c>
      <c r="E215" s="220" t="s">
        <v>214</v>
      </c>
      <c r="F215" s="250"/>
      <c r="J215" s="225">
        <f>7716+9335+3066+2384</f>
        <v>22501</v>
      </c>
    </row>
    <row r="216" spans="1:10" s="225" customFormat="1" ht="31.5">
      <c r="A216" s="220">
        <f>+A215+1</f>
        <v>195</v>
      </c>
      <c r="B216" s="220" t="s">
        <v>732</v>
      </c>
      <c r="C216" s="220">
        <v>7.75</v>
      </c>
      <c r="D216" s="251" t="s">
        <v>96</v>
      </c>
      <c r="E216" s="220" t="s">
        <v>214</v>
      </c>
      <c r="F216" s="250"/>
    </row>
    <row r="217" spans="1:10" s="191" customFormat="1">
      <c r="A217" s="207"/>
      <c r="B217" s="230" t="s">
        <v>176</v>
      </c>
      <c r="C217" s="252"/>
      <c r="D217" s="223"/>
      <c r="E217" s="236"/>
      <c r="F217" s="223">
        <v>1</v>
      </c>
    </row>
    <row r="218" spans="1:10" ht="31.5">
      <c r="A218" s="253">
        <f>+A216+1</f>
        <v>196</v>
      </c>
      <c r="B218" s="254" t="s">
        <v>733</v>
      </c>
      <c r="C218" s="255">
        <v>0.2</v>
      </c>
      <c r="D218" s="253" t="s">
        <v>77</v>
      </c>
      <c r="E218" s="253" t="s">
        <v>212</v>
      </c>
      <c r="F218" s="253"/>
    </row>
  </sheetData>
  <mergeCells count="1">
    <mergeCell ref="A1:F1"/>
  </mergeCells>
  <pageMargins left="0.7" right="0.7" top="0.75" bottom="0.75" header="0.3" footer="0.3"/>
  <pageSetup paperSize="9"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1"/>
  <sheetViews>
    <sheetView topLeftCell="A79" workbookViewId="0">
      <selection activeCell="E90" sqref="E90"/>
    </sheetView>
  </sheetViews>
  <sheetFormatPr defaultRowHeight="12.75"/>
  <cols>
    <col min="2" max="2" width="45.28515625" customWidth="1"/>
    <col min="5" max="5" width="15.7109375" customWidth="1"/>
    <col min="6" max="6" width="10.42578125" customWidth="1"/>
  </cols>
  <sheetData>
    <row r="1" spans="1:6" s="226" customFormat="1" ht="47.25">
      <c r="A1" s="227" t="s">
        <v>2</v>
      </c>
      <c r="B1" s="228" t="s">
        <v>377</v>
      </c>
      <c r="C1" s="229" t="s">
        <v>378</v>
      </c>
      <c r="D1" s="228" t="s">
        <v>379</v>
      </c>
      <c r="E1" s="228" t="s">
        <v>380</v>
      </c>
      <c r="F1" s="228" t="s">
        <v>381</v>
      </c>
    </row>
    <row r="2" spans="1:6" ht="15.75">
      <c r="A2" s="223"/>
      <c r="B2" s="230" t="s">
        <v>111</v>
      </c>
      <c r="C2" s="231"/>
      <c r="D2" s="223"/>
      <c r="E2" s="220"/>
      <c r="F2" s="220"/>
    </row>
    <row r="3" spans="1:6" ht="31.5">
      <c r="A3" s="220">
        <v>1</v>
      </c>
      <c r="B3" s="232" t="s">
        <v>382</v>
      </c>
      <c r="C3" s="231">
        <v>0.12</v>
      </c>
      <c r="D3" s="220" t="s">
        <v>90</v>
      </c>
      <c r="E3" s="220" t="s">
        <v>211</v>
      </c>
      <c r="F3" s="220" t="s">
        <v>383</v>
      </c>
    </row>
    <row r="4" spans="1:6" ht="15.75">
      <c r="A4" s="223"/>
      <c r="B4" s="230" t="s">
        <v>114</v>
      </c>
      <c r="C4" s="231"/>
      <c r="D4" s="223"/>
      <c r="E4" s="220"/>
      <c r="F4" s="220"/>
    </row>
    <row r="5" spans="1:6" ht="31.5">
      <c r="A5" s="220">
        <f>+A3+1</f>
        <v>2</v>
      </c>
      <c r="B5" s="232" t="s">
        <v>396</v>
      </c>
      <c r="C5" s="231">
        <v>0.13</v>
      </c>
      <c r="D5" s="220" t="s">
        <v>146</v>
      </c>
      <c r="E5" s="220" t="s">
        <v>210</v>
      </c>
      <c r="F5" s="220" t="s">
        <v>383</v>
      </c>
    </row>
    <row r="6" spans="1:6" ht="94.5">
      <c r="A6" s="220">
        <f>+A5+1</f>
        <v>3</v>
      </c>
      <c r="B6" s="236" t="s">
        <v>404</v>
      </c>
      <c r="C6" s="231">
        <v>1.4</v>
      </c>
      <c r="D6" s="220" t="s">
        <v>405</v>
      </c>
      <c r="E6" s="220" t="s">
        <v>214</v>
      </c>
      <c r="F6" s="220" t="s">
        <v>406</v>
      </c>
    </row>
    <row r="7" spans="1:6" ht="31.5">
      <c r="A7" s="220">
        <f>+A6+1</f>
        <v>4</v>
      </c>
      <c r="B7" s="236" t="s">
        <v>409</v>
      </c>
      <c r="C7" s="231">
        <v>0.11</v>
      </c>
      <c r="D7" s="220" t="s">
        <v>101</v>
      </c>
      <c r="E7" s="220" t="s">
        <v>209</v>
      </c>
      <c r="F7" s="220" t="s">
        <v>406</v>
      </c>
    </row>
    <row r="8" spans="1:6" s="256" customFormat="1" ht="15.75">
      <c r="A8" s="223"/>
      <c r="B8" s="230" t="s">
        <v>137</v>
      </c>
      <c r="C8" s="231"/>
      <c r="D8" s="223"/>
      <c r="E8" s="220"/>
      <c r="F8" s="220"/>
    </row>
    <row r="9" spans="1:6" ht="94.5">
      <c r="A9" s="220">
        <f>+A7+1</f>
        <v>5</v>
      </c>
      <c r="B9" s="232" t="s">
        <v>412</v>
      </c>
      <c r="C9" s="231">
        <v>3.87</v>
      </c>
      <c r="D9" s="220" t="s">
        <v>413</v>
      </c>
      <c r="E9" s="220" t="s">
        <v>207</v>
      </c>
      <c r="F9" s="220" t="s">
        <v>406</v>
      </c>
    </row>
    <row r="10" spans="1:6" ht="94.5">
      <c r="A10" s="220">
        <f>+A9+1</f>
        <v>6</v>
      </c>
      <c r="B10" s="232" t="s">
        <v>418</v>
      </c>
      <c r="C10" s="231">
        <v>6.81</v>
      </c>
      <c r="D10" s="220" t="s">
        <v>419</v>
      </c>
      <c r="E10" s="220" t="s">
        <v>420</v>
      </c>
      <c r="F10" s="220" t="s">
        <v>406</v>
      </c>
    </row>
    <row r="11" spans="1:6" ht="31.5">
      <c r="A11" s="220">
        <f t="shared" ref="A11:A16" si="0">+A10+1</f>
        <v>7</v>
      </c>
      <c r="B11" s="232" t="s">
        <v>426</v>
      </c>
      <c r="C11" s="231">
        <v>2.7</v>
      </c>
      <c r="D11" s="241" t="s">
        <v>427</v>
      </c>
      <c r="E11" s="220" t="s">
        <v>428</v>
      </c>
      <c r="F11" s="220" t="s">
        <v>406</v>
      </c>
    </row>
    <row r="12" spans="1:6" ht="31.5">
      <c r="A12" s="220">
        <f t="shared" si="0"/>
        <v>8</v>
      </c>
      <c r="B12" s="232" t="s">
        <v>429</v>
      </c>
      <c r="C12" s="231">
        <v>0.12</v>
      </c>
      <c r="D12" s="241" t="s">
        <v>430</v>
      </c>
      <c r="E12" s="220" t="s">
        <v>214</v>
      </c>
      <c r="F12" s="220" t="s">
        <v>406</v>
      </c>
    </row>
    <row r="13" spans="1:6" ht="78.75">
      <c r="A13" s="220">
        <f t="shared" si="0"/>
        <v>9</v>
      </c>
      <c r="B13" s="236" t="s">
        <v>431</v>
      </c>
      <c r="C13" s="231">
        <v>5.93</v>
      </c>
      <c r="D13" s="220" t="s">
        <v>432</v>
      </c>
      <c r="E13" s="220" t="s">
        <v>211</v>
      </c>
      <c r="F13" s="220" t="s">
        <v>406</v>
      </c>
    </row>
    <row r="14" spans="1:6" ht="63">
      <c r="A14" s="220">
        <f t="shared" si="0"/>
        <v>10</v>
      </c>
      <c r="B14" s="236" t="s">
        <v>433</v>
      </c>
      <c r="C14" s="231">
        <v>5.5</v>
      </c>
      <c r="D14" s="220" t="s">
        <v>96</v>
      </c>
      <c r="E14" s="220" t="s">
        <v>212</v>
      </c>
      <c r="F14" s="220" t="s">
        <v>406</v>
      </c>
    </row>
    <row r="15" spans="1:6" ht="63">
      <c r="A15" s="220">
        <f t="shared" si="0"/>
        <v>11</v>
      </c>
      <c r="B15" s="236" t="s">
        <v>434</v>
      </c>
      <c r="C15" s="231">
        <v>3.15</v>
      </c>
      <c r="D15" s="220" t="s">
        <v>206</v>
      </c>
      <c r="E15" s="220" t="s">
        <v>214</v>
      </c>
      <c r="F15" s="220" t="s">
        <v>406</v>
      </c>
    </row>
    <row r="16" spans="1:6" ht="31.5">
      <c r="A16" s="220">
        <f t="shared" si="0"/>
        <v>12</v>
      </c>
      <c r="B16" s="232" t="s">
        <v>435</v>
      </c>
      <c r="C16" s="231">
        <v>0.02</v>
      </c>
      <c r="D16" s="220" t="s">
        <v>84</v>
      </c>
      <c r="E16" s="220" t="s">
        <v>207</v>
      </c>
      <c r="F16" s="220" t="s">
        <v>406</v>
      </c>
    </row>
    <row r="17" spans="1:6" s="256" customFormat="1" ht="15.75">
      <c r="A17" s="223"/>
      <c r="B17" s="230" t="s">
        <v>446</v>
      </c>
      <c r="C17" s="231"/>
      <c r="D17" s="223"/>
      <c r="E17" s="220"/>
      <c r="F17" s="220"/>
    </row>
    <row r="18" spans="1:6" ht="63">
      <c r="A18" s="220">
        <f>+A16+1</f>
        <v>13</v>
      </c>
      <c r="B18" s="232" t="s">
        <v>452</v>
      </c>
      <c r="C18" s="231">
        <v>0.9</v>
      </c>
      <c r="D18" s="220" t="s">
        <v>453</v>
      </c>
      <c r="E18" s="220" t="s">
        <v>210</v>
      </c>
      <c r="F18" s="220" t="s">
        <v>406</v>
      </c>
    </row>
    <row r="19" spans="1:6" ht="63">
      <c r="A19" s="220">
        <f>+A18+1</f>
        <v>14</v>
      </c>
      <c r="B19" s="232" t="s">
        <v>454</v>
      </c>
      <c r="C19" s="231">
        <v>2.12</v>
      </c>
      <c r="D19" s="220" t="s">
        <v>455</v>
      </c>
      <c r="E19" s="220" t="s">
        <v>211</v>
      </c>
      <c r="F19" s="220" t="s">
        <v>406</v>
      </c>
    </row>
    <row r="20" spans="1:6" ht="78.75">
      <c r="A20" s="220">
        <f t="shared" ref="A20:A25" si="1">+A19+1</f>
        <v>15</v>
      </c>
      <c r="B20" s="232" t="s">
        <v>456</v>
      </c>
      <c r="C20" s="231">
        <v>0.77</v>
      </c>
      <c r="D20" s="220" t="s">
        <v>457</v>
      </c>
      <c r="E20" s="220" t="s">
        <v>207</v>
      </c>
      <c r="F20" s="220" t="s">
        <v>406</v>
      </c>
    </row>
    <row r="21" spans="1:6" ht="63">
      <c r="A21" s="220">
        <f t="shared" si="1"/>
        <v>16</v>
      </c>
      <c r="B21" s="232" t="s">
        <v>458</v>
      </c>
      <c r="C21" s="231">
        <v>1</v>
      </c>
      <c r="D21" s="220" t="s">
        <v>453</v>
      </c>
      <c r="E21" s="220" t="s">
        <v>208</v>
      </c>
      <c r="F21" s="220" t="s">
        <v>406</v>
      </c>
    </row>
    <row r="22" spans="1:6" ht="78.75">
      <c r="A22" s="220">
        <f t="shared" si="1"/>
        <v>17</v>
      </c>
      <c r="B22" s="232" t="s">
        <v>459</v>
      </c>
      <c r="C22" s="231">
        <v>7.62</v>
      </c>
      <c r="D22" s="220" t="s">
        <v>457</v>
      </c>
      <c r="E22" s="220" t="s">
        <v>460</v>
      </c>
      <c r="F22" s="220" t="s">
        <v>406</v>
      </c>
    </row>
    <row r="23" spans="1:6" ht="31.5">
      <c r="A23" s="220">
        <f t="shared" si="1"/>
        <v>18</v>
      </c>
      <c r="B23" s="232" t="s">
        <v>461</v>
      </c>
      <c r="C23" s="231">
        <v>4.8099999999999996</v>
      </c>
      <c r="D23" s="220" t="s">
        <v>462</v>
      </c>
      <c r="E23" s="220" t="s">
        <v>214</v>
      </c>
      <c r="F23" s="220" t="s">
        <v>406</v>
      </c>
    </row>
    <row r="24" spans="1:6" ht="31.5">
      <c r="A24" s="220">
        <f t="shared" si="1"/>
        <v>19</v>
      </c>
      <c r="B24" s="232" t="s">
        <v>463</v>
      </c>
      <c r="C24" s="231">
        <v>3.53</v>
      </c>
      <c r="D24" s="220" t="s">
        <v>464</v>
      </c>
      <c r="E24" s="220" t="s">
        <v>214</v>
      </c>
      <c r="F24" s="220" t="s">
        <v>406</v>
      </c>
    </row>
    <row r="25" spans="1:6" ht="47.25">
      <c r="A25" s="220">
        <f t="shared" si="1"/>
        <v>20</v>
      </c>
      <c r="B25" s="232" t="s">
        <v>465</v>
      </c>
      <c r="C25" s="231">
        <v>0.06</v>
      </c>
      <c r="D25" s="241" t="s">
        <v>466</v>
      </c>
      <c r="E25" s="220" t="s">
        <v>467</v>
      </c>
      <c r="F25" s="220" t="s">
        <v>406</v>
      </c>
    </row>
    <row r="26" spans="1:6" s="256" customFormat="1" ht="15.75">
      <c r="A26" s="223"/>
      <c r="B26" s="230" t="s">
        <v>486</v>
      </c>
      <c r="C26" s="231"/>
      <c r="D26" s="223"/>
      <c r="E26" s="220"/>
      <c r="F26" s="220"/>
    </row>
    <row r="27" spans="1:6" ht="189">
      <c r="A27" s="220">
        <f>+A25+1</f>
        <v>21</v>
      </c>
      <c r="B27" s="232" t="s">
        <v>494</v>
      </c>
      <c r="C27" s="231">
        <v>77.150000000000006</v>
      </c>
      <c r="D27" s="241" t="s">
        <v>495</v>
      </c>
      <c r="E27" s="220" t="s">
        <v>496</v>
      </c>
      <c r="F27" s="220" t="s">
        <v>406</v>
      </c>
    </row>
    <row r="28" spans="1:6" s="256" customFormat="1" ht="15.75">
      <c r="A28" s="223"/>
      <c r="B28" s="230" t="s">
        <v>236</v>
      </c>
      <c r="C28" s="231"/>
      <c r="D28" s="223"/>
      <c r="E28" s="220"/>
      <c r="F28" s="220"/>
    </row>
    <row r="29" spans="1:6" ht="47.25">
      <c r="A29" s="220">
        <f>+A27+1</f>
        <v>22</v>
      </c>
      <c r="B29" s="232" t="s">
        <v>578</v>
      </c>
      <c r="C29" s="231">
        <v>0.61</v>
      </c>
      <c r="D29" s="220" t="s">
        <v>579</v>
      </c>
      <c r="E29" s="220" t="s">
        <v>210</v>
      </c>
      <c r="F29" s="220" t="s">
        <v>406</v>
      </c>
    </row>
    <row r="30" spans="1:6" s="256" customFormat="1" ht="15.75">
      <c r="A30" s="220"/>
      <c r="B30" s="230" t="s">
        <v>147</v>
      </c>
      <c r="C30" s="231"/>
      <c r="D30" s="220"/>
      <c r="E30" s="220"/>
      <c r="F30" s="220"/>
    </row>
    <row r="31" spans="1:6" ht="189">
      <c r="A31" s="220">
        <f>+A29+1</f>
        <v>23</v>
      </c>
      <c r="B31" s="232" t="s">
        <v>587</v>
      </c>
      <c r="C31" s="231">
        <v>40</v>
      </c>
      <c r="D31" s="220" t="s">
        <v>588</v>
      </c>
      <c r="E31" s="220" t="s">
        <v>589</v>
      </c>
      <c r="F31" s="220" t="s">
        <v>406</v>
      </c>
    </row>
    <row r="32" spans="1:6" ht="31.5">
      <c r="A32" s="220">
        <f>+A31+1</f>
        <v>24</v>
      </c>
      <c r="B32" s="232" t="s">
        <v>590</v>
      </c>
      <c r="C32" s="231">
        <v>0.05</v>
      </c>
      <c r="D32" s="220" t="s">
        <v>206</v>
      </c>
      <c r="E32" s="220" t="s">
        <v>207</v>
      </c>
      <c r="F32" s="220" t="s">
        <v>406</v>
      </c>
    </row>
    <row r="33" spans="1:6" s="256" customFormat="1" ht="15.75">
      <c r="A33" s="220"/>
      <c r="B33" s="230" t="s">
        <v>591</v>
      </c>
      <c r="C33" s="231"/>
      <c r="D33" s="220"/>
      <c r="E33" s="220"/>
      <c r="F33" s="220"/>
    </row>
    <row r="34" spans="1:6" ht="31.5">
      <c r="A34" s="220">
        <f>+A32+1</f>
        <v>25</v>
      </c>
      <c r="B34" s="232" t="s">
        <v>593</v>
      </c>
      <c r="C34" s="231">
        <v>1.1200000000000001</v>
      </c>
      <c r="D34" s="220" t="s">
        <v>146</v>
      </c>
      <c r="E34" s="220" t="s">
        <v>210</v>
      </c>
      <c r="F34" s="220" t="s">
        <v>406</v>
      </c>
    </row>
    <row r="35" spans="1:6" ht="31.5">
      <c r="A35" s="220">
        <f>+A34+1</f>
        <v>26</v>
      </c>
      <c r="B35" s="232" t="s">
        <v>599</v>
      </c>
      <c r="C35" s="231">
        <v>5</v>
      </c>
      <c r="D35" s="241" t="s">
        <v>133</v>
      </c>
      <c r="E35" s="220" t="s">
        <v>209</v>
      </c>
      <c r="F35" s="220" t="s">
        <v>406</v>
      </c>
    </row>
    <row r="36" spans="1:6" ht="31.5">
      <c r="A36" s="220">
        <f t="shared" ref="A36:A37" si="2">+A35+1</f>
        <v>27</v>
      </c>
      <c r="B36" s="232" t="s">
        <v>600</v>
      </c>
      <c r="C36" s="231">
        <v>0.9</v>
      </c>
      <c r="D36" s="220" t="s">
        <v>133</v>
      </c>
      <c r="E36" s="220" t="s">
        <v>209</v>
      </c>
      <c r="F36" s="220" t="s">
        <v>406</v>
      </c>
    </row>
    <row r="37" spans="1:6" ht="31.5">
      <c r="A37" s="220">
        <f t="shared" si="2"/>
        <v>28</v>
      </c>
      <c r="B37" s="232" t="s">
        <v>601</v>
      </c>
      <c r="C37" s="231">
        <v>0.5</v>
      </c>
      <c r="D37" s="220" t="s">
        <v>133</v>
      </c>
      <c r="E37" s="220" t="s">
        <v>209</v>
      </c>
      <c r="F37" s="220" t="s">
        <v>406</v>
      </c>
    </row>
    <row r="38" spans="1:6" s="256" customFormat="1" ht="15.75">
      <c r="A38" s="220"/>
      <c r="B38" s="230" t="s">
        <v>188</v>
      </c>
      <c r="C38" s="231"/>
      <c r="D38" s="220"/>
      <c r="E38" s="220"/>
      <c r="F38" s="220"/>
    </row>
    <row r="39" spans="1:6" ht="31.5">
      <c r="A39" s="220">
        <f>+A37+1</f>
        <v>29</v>
      </c>
      <c r="B39" s="232" t="s">
        <v>611</v>
      </c>
      <c r="C39" s="231">
        <v>0.6</v>
      </c>
      <c r="D39" s="220" t="s">
        <v>133</v>
      </c>
      <c r="E39" s="220" t="s">
        <v>209</v>
      </c>
      <c r="F39" s="220" t="s">
        <v>406</v>
      </c>
    </row>
    <row r="40" spans="1:6" ht="31.5">
      <c r="A40" s="220">
        <f>+A39+1</f>
        <v>30</v>
      </c>
      <c r="B40" s="232" t="s">
        <v>612</v>
      </c>
      <c r="C40" s="231" t="s">
        <v>613</v>
      </c>
      <c r="D40" s="220" t="s">
        <v>142</v>
      </c>
      <c r="E40" s="220" t="s">
        <v>208</v>
      </c>
      <c r="F40" s="220" t="s">
        <v>406</v>
      </c>
    </row>
    <row r="41" spans="1:6" ht="47.25">
      <c r="A41" s="220">
        <f t="shared" ref="A41:A54" si="3">+A40+1</f>
        <v>31</v>
      </c>
      <c r="B41" s="236" t="s">
        <v>614</v>
      </c>
      <c r="C41" s="231">
        <v>0.04</v>
      </c>
      <c r="D41" s="247" t="s">
        <v>124</v>
      </c>
      <c r="E41" s="220" t="s">
        <v>210</v>
      </c>
      <c r="F41" s="220" t="s">
        <v>406</v>
      </c>
    </row>
    <row r="42" spans="1:6" ht="31.5">
      <c r="A42" s="220">
        <f t="shared" si="3"/>
        <v>32</v>
      </c>
      <c r="B42" s="232" t="s">
        <v>615</v>
      </c>
      <c r="C42" s="231">
        <v>0.2</v>
      </c>
      <c r="D42" s="220" t="s">
        <v>133</v>
      </c>
      <c r="E42" s="220" t="s">
        <v>209</v>
      </c>
      <c r="F42" s="220" t="s">
        <v>406</v>
      </c>
    </row>
    <row r="43" spans="1:6" ht="31.5">
      <c r="A43" s="220">
        <f t="shared" si="3"/>
        <v>33</v>
      </c>
      <c r="B43" s="232" t="s">
        <v>616</v>
      </c>
      <c r="C43" s="231">
        <v>0.02</v>
      </c>
      <c r="D43" s="220" t="s">
        <v>148</v>
      </c>
      <c r="E43" s="220" t="s">
        <v>208</v>
      </c>
      <c r="F43" s="220" t="s">
        <v>406</v>
      </c>
    </row>
    <row r="44" spans="1:6" ht="31.5">
      <c r="A44" s="220">
        <f t="shared" si="3"/>
        <v>34</v>
      </c>
      <c r="B44" s="232" t="s">
        <v>620</v>
      </c>
      <c r="C44" s="231">
        <v>0.15</v>
      </c>
      <c r="D44" s="220" t="s">
        <v>101</v>
      </c>
      <c r="E44" s="220" t="s">
        <v>214</v>
      </c>
      <c r="F44" s="220" t="s">
        <v>406</v>
      </c>
    </row>
    <row r="45" spans="1:6" ht="31.5">
      <c r="A45" s="220">
        <f t="shared" si="3"/>
        <v>35</v>
      </c>
      <c r="B45" s="232" t="s">
        <v>622</v>
      </c>
      <c r="C45" s="231">
        <v>0.04</v>
      </c>
      <c r="D45" s="220" t="s">
        <v>168</v>
      </c>
      <c r="E45" s="220" t="s">
        <v>210</v>
      </c>
      <c r="F45" s="220" t="s">
        <v>406</v>
      </c>
    </row>
    <row r="46" spans="1:6" ht="31.5">
      <c r="A46" s="220">
        <f t="shared" si="3"/>
        <v>36</v>
      </c>
      <c r="B46" s="232" t="s">
        <v>623</v>
      </c>
      <c r="C46" s="231">
        <v>0.05</v>
      </c>
      <c r="D46" s="220" t="s">
        <v>624</v>
      </c>
      <c r="E46" s="220" t="s">
        <v>210</v>
      </c>
      <c r="F46" s="220" t="s">
        <v>406</v>
      </c>
    </row>
    <row r="47" spans="1:6" ht="63">
      <c r="A47" s="220">
        <f t="shared" si="3"/>
        <v>37</v>
      </c>
      <c r="B47" s="232" t="s">
        <v>626</v>
      </c>
      <c r="C47" s="231">
        <v>0.21</v>
      </c>
      <c r="D47" s="241" t="s">
        <v>627</v>
      </c>
      <c r="E47" s="220" t="s">
        <v>207</v>
      </c>
      <c r="F47" s="220" t="s">
        <v>406</v>
      </c>
    </row>
    <row r="48" spans="1:6" ht="31.5">
      <c r="A48" s="220">
        <f t="shared" si="3"/>
        <v>38</v>
      </c>
      <c r="B48" s="232" t="s">
        <v>628</v>
      </c>
      <c r="C48" s="231">
        <v>0.78</v>
      </c>
      <c r="D48" s="220" t="s">
        <v>84</v>
      </c>
      <c r="E48" s="220" t="s">
        <v>213</v>
      </c>
      <c r="F48" s="220" t="s">
        <v>406</v>
      </c>
    </row>
    <row r="49" spans="1:6" ht="31.5">
      <c r="A49" s="220">
        <f t="shared" si="3"/>
        <v>39</v>
      </c>
      <c r="B49" s="232" t="s">
        <v>629</v>
      </c>
      <c r="C49" s="231">
        <v>0.15</v>
      </c>
      <c r="D49" s="220" t="s">
        <v>84</v>
      </c>
      <c r="E49" s="220" t="s">
        <v>214</v>
      </c>
      <c r="F49" s="220" t="s">
        <v>406</v>
      </c>
    </row>
    <row r="50" spans="1:6" ht="31.5">
      <c r="A50" s="220">
        <f t="shared" si="3"/>
        <v>40</v>
      </c>
      <c r="B50" s="232" t="s">
        <v>630</v>
      </c>
      <c r="C50" s="231">
        <v>0.05</v>
      </c>
      <c r="D50" s="220" t="s">
        <v>624</v>
      </c>
      <c r="E50" s="220" t="s">
        <v>208</v>
      </c>
      <c r="F50" s="220" t="s">
        <v>406</v>
      </c>
    </row>
    <row r="51" spans="1:6" ht="31.5">
      <c r="A51" s="220">
        <f t="shared" si="3"/>
        <v>41</v>
      </c>
      <c r="B51" s="232" t="s">
        <v>632</v>
      </c>
      <c r="C51" s="231">
        <v>0.27</v>
      </c>
      <c r="D51" s="220" t="s">
        <v>87</v>
      </c>
      <c r="E51" s="220" t="s">
        <v>211</v>
      </c>
      <c r="F51" s="220" t="s">
        <v>406</v>
      </c>
    </row>
    <row r="52" spans="1:6" ht="31.5">
      <c r="A52" s="220">
        <f t="shared" si="3"/>
        <v>42</v>
      </c>
      <c r="B52" s="232" t="s">
        <v>634</v>
      </c>
      <c r="C52" s="231">
        <v>0.02</v>
      </c>
      <c r="D52" s="220" t="s">
        <v>84</v>
      </c>
      <c r="E52" s="220" t="s">
        <v>209</v>
      </c>
      <c r="F52" s="220" t="s">
        <v>406</v>
      </c>
    </row>
    <row r="53" spans="1:6" ht="31.5">
      <c r="A53" s="220">
        <f t="shared" si="3"/>
        <v>43</v>
      </c>
      <c r="B53" s="232" t="s">
        <v>635</v>
      </c>
      <c r="C53" s="231">
        <v>0.16</v>
      </c>
      <c r="D53" s="220" t="s">
        <v>84</v>
      </c>
      <c r="E53" s="220" t="s">
        <v>208</v>
      </c>
      <c r="F53" s="220" t="s">
        <v>406</v>
      </c>
    </row>
    <row r="54" spans="1:6" ht="31.5">
      <c r="A54" s="220">
        <f t="shared" si="3"/>
        <v>44</v>
      </c>
      <c r="B54" s="232" t="s">
        <v>637</v>
      </c>
      <c r="C54" s="231">
        <v>0.3</v>
      </c>
      <c r="D54" s="220" t="s">
        <v>84</v>
      </c>
      <c r="E54" s="220" t="s">
        <v>212</v>
      </c>
      <c r="F54" s="220" t="s">
        <v>406</v>
      </c>
    </row>
    <row r="55" spans="1:6" ht="15.75">
      <c r="A55" s="223"/>
      <c r="B55" s="230" t="s">
        <v>179</v>
      </c>
      <c r="C55" s="231"/>
      <c r="D55" s="223"/>
      <c r="E55" s="220"/>
      <c r="F55" s="220"/>
    </row>
    <row r="56" spans="1:6" ht="78.75">
      <c r="A56" s="220">
        <f>+A54+1</f>
        <v>45</v>
      </c>
      <c r="B56" s="232" t="s">
        <v>651</v>
      </c>
      <c r="C56" s="231">
        <v>2</v>
      </c>
      <c r="D56" s="241" t="s">
        <v>652</v>
      </c>
      <c r="E56" s="220" t="s">
        <v>212</v>
      </c>
      <c r="F56" s="220" t="s">
        <v>406</v>
      </c>
    </row>
    <row r="57" spans="1:6" ht="15.75">
      <c r="A57" s="220"/>
      <c r="B57" s="230" t="s">
        <v>182</v>
      </c>
      <c r="C57" s="231"/>
      <c r="D57" s="220"/>
      <c r="E57" s="220"/>
      <c r="F57" s="220"/>
    </row>
    <row r="58" spans="1:6" ht="63">
      <c r="A58" s="220">
        <f>+A56+1</f>
        <v>46</v>
      </c>
      <c r="B58" s="232" t="s">
        <v>659</v>
      </c>
      <c r="C58" s="231">
        <v>0.12</v>
      </c>
      <c r="D58" s="220" t="s">
        <v>186</v>
      </c>
      <c r="E58" s="220" t="s">
        <v>210</v>
      </c>
      <c r="F58" s="220" t="s">
        <v>406</v>
      </c>
    </row>
    <row r="59" spans="1:6" ht="47.25">
      <c r="A59" s="220">
        <f>+A58+1</f>
        <v>47</v>
      </c>
      <c r="B59" s="232" t="s">
        <v>664</v>
      </c>
      <c r="C59" s="231">
        <v>0.06</v>
      </c>
      <c r="D59" s="220" t="s">
        <v>186</v>
      </c>
      <c r="E59" s="220" t="s">
        <v>208</v>
      </c>
      <c r="F59" s="220" t="s">
        <v>406</v>
      </c>
    </row>
    <row r="60" spans="1:6" ht="31.5">
      <c r="A60" s="220">
        <f t="shared" ref="A60:A63" si="4">+A59+1</f>
        <v>48</v>
      </c>
      <c r="B60" s="232" t="s">
        <v>669</v>
      </c>
      <c r="C60" s="231">
        <v>2.78</v>
      </c>
      <c r="D60" s="220" t="s">
        <v>87</v>
      </c>
      <c r="E60" s="220" t="s">
        <v>210</v>
      </c>
      <c r="F60" s="220" t="s">
        <v>406</v>
      </c>
    </row>
    <row r="61" spans="1:6" ht="31.5">
      <c r="A61" s="220">
        <f t="shared" si="4"/>
        <v>49</v>
      </c>
      <c r="B61" s="240" t="s">
        <v>670</v>
      </c>
      <c r="C61" s="231">
        <v>8.25</v>
      </c>
      <c r="D61" s="220" t="s">
        <v>96</v>
      </c>
      <c r="E61" s="220" t="s">
        <v>209</v>
      </c>
      <c r="F61" s="220" t="s">
        <v>406</v>
      </c>
    </row>
    <row r="62" spans="1:6" ht="31.5">
      <c r="A62" s="220">
        <f t="shared" si="4"/>
        <v>50</v>
      </c>
      <c r="B62" s="240" t="s">
        <v>671</v>
      </c>
      <c r="C62" s="231">
        <v>0.03</v>
      </c>
      <c r="D62" s="220" t="s">
        <v>206</v>
      </c>
      <c r="E62" s="220" t="s">
        <v>207</v>
      </c>
      <c r="F62" s="220" t="s">
        <v>406</v>
      </c>
    </row>
    <row r="63" spans="1:6" ht="31.5">
      <c r="A63" s="220">
        <f t="shared" si="4"/>
        <v>51</v>
      </c>
      <c r="B63" s="236" t="s">
        <v>672</v>
      </c>
      <c r="C63" s="231">
        <v>12.35</v>
      </c>
      <c r="D63" s="220" t="s">
        <v>96</v>
      </c>
      <c r="E63" s="220" t="s">
        <v>210</v>
      </c>
      <c r="F63" s="220" t="s">
        <v>406</v>
      </c>
    </row>
    <row r="64" spans="1:6" ht="15.75">
      <c r="A64" s="223"/>
      <c r="B64" s="230" t="s">
        <v>132</v>
      </c>
      <c r="C64" s="249"/>
      <c r="D64" s="223"/>
      <c r="E64" s="232"/>
      <c r="F64" s="220"/>
    </row>
    <row r="65" spans="1:6" ht="78.75">
      <c r="A65" s="220">
        <f>+A63+1</f>
        <v>52</v>
      </c>
      <c r="B65" s="232" t="s">
        <v>686</v>
      </c>
      <c r="C65" s="231">
        <v>0.32</v>
      </c>
      <c r="D65" s="220" t="s">
        <v>84</v>
      </c>
      <c r="E65" s="220" t="s">
        <v>213</v>
      </c>
      <c r="F65" s="220" t="s">
        <v>406</v>
      </c>
    </row>
    <row r="66" spans="1:6" ht="94.5">
      <c r="A66" s="220">
        <f>+A65+1</f>
        <v>53</v>
      </c>
      <c r="B66" s="232" t="s">
        <v>687</v>
      </c>
      <c r="C66" s="231">
        <v>3.24</v>
      </c>
      <c r="D66" s="220" t="s">
        <v>688</v>
      </c>
      <c r="E66" s="220" t="s">
        <v>213</v>
      </c>
      <c r="F66" s="220" t="s">
        <v>406</v>
      </c>
    </row>
    <row r="67" spans="1:6" ht="47.25">
      <c r="A67" s="220">
        <f>+A66+1</f>
        <v>54</v>
      </c>
      <c r="B67" s="232" t="s">
        <v>691</v>
      </c>
      <c r="C67" s="231">
        <v>0.4</v>
      </c>
      <c r="D67" s="220" t="s">
        <v>87</v>
      </c>
      <c r="E67" s="220" t="s">
        <v>214</v>
      </c>
      <c r="F67" s="220" t="s">
        <v>406</v>
      </c>
    </row>
    <row r="68" spans="1:6" ht="15.75">
      <c r="A68" s="220"/>
      <c r="B68" s="230" t="s">
        <v>123</v>
      </c>
      <c r="C68" s="231"/>
      <c r="D68" s="220"/>
      <c r="E68" s="220"/>
      <c r="F68" s="220"/>
    </row>
    <row r="69" spans="1:6" ht="47.25">
      <c r="A69" s="220">
        <f>+A67+1</f>
        <v>55</v>
      </c>
      <c r="B69" s="232" t="s">
        <v>692</v>
      </c>
      <c r="C69" s="231">
        <v>0.54</v>
      </c>
      <c r="D69" s="220" t="s">
        <v>146</v>
      </c>
      <c r="E69" s="220" t="s">
        <v>211</v>
      </c>
      <c r="F69" s="220" t="s">
        <v>406</v>
      </c>
    </row>
    <row r="70" spans="1:6" ht="31.5">
      <c r="A70" s="220">
        <f>+A69+1</f>
        <v>56</v>
      </c>
      <c r="B70" s="232" t="s">
        <v>696</v>
      </c>
      <c r="C70" s="231">
        <v>0.15</v>
      </c>
      <c r="D70" s="220" t="s">
        <v>697</v>
      </c>
      <c r="E70" s="220" t="s">
        <v>213</v>
      </c>
      <c r="F70" s="220" t="s">
        <v>406</v>
      </c>
    </row>
    <row r="71" spans="1:6" ht="31.5">
      <c r="A71" s="220">
        <f t="shared" ref="A71:A81" si="5">+A70+1</f>
        <v>57</v>
      </c>
      <c r="B71" s="232" t="s">
        <v>698</v>
      </c>
      <c r="C71" s="231">
        <v>0.06</v>
      </c>
      <c r="D71" s="220" t="s">
        <v>127</v>
      </c>
      <c r="E71" s="220" t="s">
        <v>210</v>
      </c>
      <c r="F71" s="220" t="s">
        <v>406</v>
      </c>
    </row>
    <row r="72" spans="1:6" ht="31.5">
      <c r="A72" s="220">
        <f t="shared" si="5"/>
        <v>58</v>
      </c>
      <c r="B72" s="232" t="s">
        <v>701</v>
      </c>
      <c r="C72" s="231">
        <v>0.1</v>
      </c>
      <c r="D72" s="220" t="s">
        <v>198</v>
      </c>
      <c r="E72" s="220" t="s">
        <v>207</v>
      </c>
      <c r="F72" s="220" t="s">
        <v>406</v>
      </c>
    </row>
    <row r="73" spans="1:6" ht="31.5">
      <c r="A73" s="220">
        <f t="shared" si="5"/>
        <v>59</v>
      </c>
      <c r="B73" s="232" t="s">
        <v>702</v>
      </c>
      <c r="C73" s="231">
        <v>0.11</v>
      </c>
      <c r="D73" s="220" t="s">
        <v>703</v>
      </c>
      <c r="E73" s="220" t="s">
        <v>210</v>
      </c>
      <c r="F73" s="220" t="s">
        <v>406</v>
      </c>
    </row>
    <row r="74" spans="1:6" ht="63">
      <c r="A74" s="220">
        <f t="shared" si="5"/>
        <v>60</v>
      </c>
      <c r="B74" s="232" t="s">
        <v>704</v>
      </c>
      <c r="C74" s="231">
        <v>0.18</v>
      </c>
      <c r="D74" s="220" t="s">
        <v>198</v>
      </c>
      <c r="E74" s="220" t="s">
        <v>210</v>
      </c>
      <c r="F74" s="220" t="s">
        <v>406</v>
      </c>
    </row>
    <row r="75" spans="1:6" ht="31.5">
      <c r="A75" s="220">
        <f t="shared" si="5"/>
        <v>61</v>
      </c>
      <c r="B75" s="232" t="s">
        <v>705</v>
      </c>
      <c r="C75" s="231">
        <v>0.03</v>
      </c>
      <c r="D75" s="220" t="s">
        <v>198</v>
      </c>
      <c r="E75" s="220" t="s">
        <v>210</v>
      </c>
      <c r="F75" s="220" t="s">
        <v>406</v>
      </c>
    </row>
    <row r="76" spans="1:6" ht="47.25">
      <c r="A76" s="220">
        <f t="shared" si="5"/>
        <v>62</v>
      </c>
      <c r="B76" s="232" t="s">
        <v>706</v>
      </c>
      <c r="C76" s="231">
        <v>0.26</v>
      </c>
      <c r="D76" s="220" t="s">
        <v>707</v>
      </c>
      <c r="E76" s="220" t="s">
        <v>214</v>
      </c>
      <c r="F76" s="220" t="s">
        <v>406</v>
      </c>
    </row>
    <row r="77" spans="1:6" ht="78.75">
      <c r="A77" s="220">
        <f t="shared" si="5"/>
        <v>63</v>
      </c>
      <c r="B77" s="232" t="s">
        <v>708</v>
      </c>
      <c r="C77" s="231">
        <v>1.96</v>
      </c>
      <c r="D77" s="220" t="s">
        <v>709</v>
      </c>
      <c r="E77" s="220" t="s">
        <v>207</v>
      </c>
      <c r="F77" s="220" t="s">
        <v>406</v>
      </c>
    </row>
    <row r="78" spans="1:6" ht="173.25">
      <c r="A78" s="220">
        <f t="shared" si="5"/>
        <v>64</v>
      </c>
      <c r="B78" s="232" t="s">
        <v>712</v>
      </c>
      <c r="C78" s="231">
        <v>1.45</v>
      </c>
      <c r="D78" s="220" t="s">
        <v>713</v>
      </c>
      <c r="E78" s="220" t="s">
        <v>212</v>
      </c>
      <c r="F78" s="220" t="s">
        <v>406</v>
      </c>
    </row>
    <row r="79" spans="1:6" ht="31.5">
      <c r="A79" s="220">
        <f t="shared" si="5"/>
        <v>65</v>
      </c>
      <c r="B79" s="232" t="s">
        <v>714</v>
      </c>
      <c r="C79" s="231">
        <v>0.88</v>
      </c>
      <c r="D79" s="220" t="s">
        <v>186</v>
      </c>
      <c r="E79" s="220" t="s">
        <v>211</v>
      </c>
      <c r="F79" s="220" t="s">
        <v>406</v>
      </c>
    </row>
    <row r="80" spans="1:6" ht="63">
      <c r="A80" s="220">
        <f t="shared" si="5"/>
        <v>66</v>
      </c>
      <c r="B80" s="232" t="s">
        <v>715</v>
      </c>
      <c r="C80" s="231">
        <v>0.22</v>
      </c>
      <c r="D80" s="220" t="s">
        <v>716</v>
      </c>
      <c r="E80" s="220" t="s">
        <v>213</v>
      </c>
      <c r="F80" s="220" t="s">
        <v>406</v>
      </c>
    </row>
    <row r="81" spans="1:6" ht="31.5">
      <c r="A81" s="220">
        <f t="shared" si="5"/>
        <v>67</v>
      </c>
      <c r="B81" s="236" t="s">
        <v>717</v>
      </c>
      <c r="C81" s="231">
        <v>19.5</v>
      </c>
      <c r="D81" s="220" t="s">
        <v>718</v>
      </c>
      <c r="E81" s="220" t="s">
        <v>211</v>
      </c>
      <c r="F81" s="220" t="s">
        <v>406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11</vt:i4>
      </vt:variant>
    </vt:vector>
  </HeadingPairs>
  <TitlesOfParts>
    <vt:vector size="22" baseType="lpstr">
      <vt:lpstr>1,BIEU 01 (H)</vt:lpstr>
      <vt:lpstr>2,Bieu 02</vt:lpstr>
      <vt:lpstr>3,BIEU 03</vt:lpstr>
      <vt:lpstr>4,BIEU 04</vt:lpstr>
      <vt:lpstr>5,BIEU 05</vt:lpstr>
      <vt:lpstr>BIEU 11</vt:lpstr>
      <vt:lpstr>BIEU 12-CC huyen</vt:lpstr>
      <vt:lpstr>8,Danh muc cong trinh</vt:lpstr>
      <vt:lpstr>CT chuyen tiep</vt:lpstr>
      <vt:lpstr>CT moi</vt:lpstr>
      <vt:lpstr>Cong trinh BS sau tham dinh</vt:lpstr>
      <vt:lpstr>'1,BIEU 01 (H)'!Print_Area</vt:lpstr>
      <vt:lpstr>'3,BIEU 03'!Print_Area</vt:lpstr>
      <vt:lpstr>'4,BIEU 04'!Print_Area</vt:lpstr>
      <vt:lpstr>'5,BIEU 05'!Print_Area</vt:lpstr>
      <vt:lpstr>'BIEU 11'!Print_Area</vt:lpstr>
      <vt:lpstr>'BIEU 12-CC huyen'!Print_Area</vt:lpstr>
      <vt:lpstr>'1,BIEU 01 (H)'!Print_Titles</vt:lpstr>
      <vt:lpstr>'2,Bieu 02'!Print_Titles</vt:lpstr>
      <vt:lpstr>'3,BIEU 03'!Print_Titles</vt:lpstr>
      <vt:lpstr>'4,BIEU 04'!Print_Titles</vt:lpstr>
      <vt:lpstr>'5,BIEU 05'!Print_Titles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 BKRE02</dc:creator>
  <cp:lastModifiedBy>ADMIN</cp:lastModifiedBy>
  <cp:lastPrinted>2021-12-22T10:58:22Z</cp:lastPrinted>
  <dcterms:created xsi:type="dcterms:W3CDTF">2021-09-09T07:05:10Z</dcterms:created>
  <dcterms:modified xsi:type="dcterms:W3CDTF">2024-02-01T03:21:30Z</dcterms:modified>
</cp:coreProperties>
</file>